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KAP DATA MAHASISWA UIN ANTASARI\REKAP &amp; SK LULUS PMB 2017-2024\rekap pmb uin antasari 2019-2024\"/>
    </mc:Choice>
  </mc:AlternateContent>
  <bookViews>
    <workbookView xWindow="0" yWindow="0" windowWidth="28800" windowHeight="12330"/>
  </bookViews>
  <sheets>
    <sheet name="Rekapitulasi OKKKKK TNP D3 OKK" sheetId="48" r:id="rId1"/>
  </sheets>
  <definedNames>
    <definedName name="_xlnm._FilterDatabase" localSheetId="0" hidden="1">'Rekapitulasi OKKKKK TNP D3 OKK'!$A$7:$AG$7</definedName>
    <definedName name="_xlnm.Print_Area" localSheetId="0">'Rekapitulasi OKKKKK TNP D3 OKK'!$A$1:$BH$39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33" i="48" l="1"/>
  <c r="AZ33" i="48"/>
  <c r="AY33" i="48"/>
  <c r="AX33" i="48"/>
  <c r="BA29" i="48"/>
  <c r="AZ29" i="48"/>
  <c r="AY29" i="48"/>
  <c r="AX29" i="48"/>
  <c r="BA16" i="48"/>
  <c r="AZ16" i="48"/>
  <c r="AY16" i="48"/>
  <c r="AX16" i="48"/>
  <c r="AX39" i="48" s="1"/>
  <c r="BB38" i="48"/>
  <c r="BA38" i="48"/>
  <c r="AZ38" i="48"/>
  <c r="AY38" i="48"/>
  <c r="AX38" i="48"/>
  <c r="AV38" i="48"/>
  <c r="AU38" i="48"/>
  <c r="AT38" i="48"/>
  <c r="AS38" i="48"/>
  <c r="AQ38" i="48"/>
  <c r="AP38" i="48"/>
  <c r="AO38" i="48"/>
  <c r="AM38" i="48"/>
  <c r="AL38" i="48"/>
  <c r="AK38" i="48"/>
  <c r="AJ38" i="48"/>
  <c r="AI38" i="48"/>
  <c r="AG38" i="48"/>
  <c r="AE38" i="48"/>
  <c r="AD38" i="48"/>
  <c r="AC38" i="48"/>
  <c r="AB38" i="48"/>
  <c r="AA38" i="48"/>
  <c r="Z38" i="48"/>
  <c r="X38" i="48"/>
  <c r="W38" i="48"/>
  <c r="U38" i="48"/>
  <c r="T38" i="48"/>
  <c r="S38" i="48"/>
  <c r="R38" i="48"/>
  <c r="P38" i="48"/>
  <c r="O38" i="48"/>
  <c r="M38" i="48"/>
  <c r="L38" i="48"/>
  <c r="J38" i="48"/>
  <c r="I38" i="48"/>
  <c r="H38" i="48"/>
  <c r="G38" i="48"/>
  <c r="F38" i="48"/>
  <c r="E38" i="48"/>
  <c r="D38" i="48"/>
  <c r="C38" i="48"/>
  <c r="BE37" i="48"/>
  <c r="BH37" i="48" s="1"/>
  <c r="BB37" i="48"/>
  <c r="BG37" i="48" s="1"/>
  <c r="AW37" i="48"/>
  <c r="AR37" i="48"/>
  <c r="AN37" i="48"/>
  <c r="AF37" i="48"/>
  <c r="Y37" i="48"/>
  <c r="V37" i="48"/>
  <c r="Q37" i="48"/>
  <c r="BD37" i="48" s="1"/>
  <c r="N37" i="48"/>
  <c r="K37" i="48"/>
  <c r="BC37" i="48" s="1"/>
  <c r="BE36" i="48"/>
  <c r="BH36" i="48" s="1"/>
  <c r="BC36" i="48"/>
  <c r="BB36" i="48"/>
  <c r="AW36" i="48"/>
  <c r="AR36" i="48"/>
  <c r="AR38" i="48" s="1"/>
  <c r="AN36" i="48"/>
  <c r="AF36" i="48"/>
  <c r="Y36" i="48"/>
  <c r="V36" i="48"/>
  <c r="N36" i="48"/>
  <c r="Q36" i="48" s="1"/>
  <c r="K36" i="48"/>
  <c r="BE35" i="48"/>
  <c r="BH35" i="48" s="1"/>
  <c r="BC35" i="48"/>
  <c r="BB35" i="48"/>
  <c r="AW35" i="48"/>
  <c r="AR35" i="48"/>
  <c r="AN35" i="48"/>
  <c r="AF35" i="48"/>
  <c r="AF38" i="48" s="1"/>
  <c r="Y35" i="48"/>
  <c r="V35" i="48"/>
  <c r="Q35" i="48"/>
  <c r="BF35" i="48" s="1"/>
  <c r="N35" i="48"/>
  <c r="K35" i="48"/>
  <c r="BE34" i="48"/>
  <c r="BE38" i="48" s="1"/>
  <c r="BB34" i="48"/>
  <c r="AW34" i="48"/>
  <c r="AW38" i="48" s="1"/>
  <c r="AR34" i="48"/>
  <c r="AN34" i="48"/>
  <c r="AN38" i="48" s="1"/>
  <c r="AF34" i="48"/>
  <c r="Y34" i="48"/>
  <c r="Y38" i="48" s="1"/>
  <c r="V34" i="48"/>
  <c r="V38" i="48" s="1"/>
  <c r="Q34" i="48"/>
  <c r="BD34" i="48" s="1"/>
  <c r="N34" i="48"/>
  <c r="K34" i="48"/>
  <c r="BC34" i="48" s="1"/>
  <c r="BC38" i="48" s="1"/>
  <c r="AV33" i="48"/>
  <c r="AU33" i="48"/>
  <c r="AT33" i="48"/>
  <c r="AS33" i="48"/>
  <c r="AQ33" i="48"/>
  <c r="AP33" i="48"/>
  <c r="AO33" i="48"/>
  <c r="AM33" i="48"/>
  <c r="AL33" i="48"/>
  <c r="AK33" i="48"/>
  <c r="AJ33" i="48"/>
  <c r="AI33" i="48"/>
  <c r="AH33" i="48"/>
  <c r="AG33" i="48"/>
  <c r="AE33" i="48"/>
  <c r="AD33" i="48"/>
  <c r="AC33" i="48"/>
  <c r="AB33" i="48"/>
  <c r="AA33" i="48"/>
  <c r="Z33" i="48"/>
  <c r="X33" i="48"/>
  <c r="W33" i="48"/>
  <c r="U33" i="48"/>
  <c r="T33" i="48"/>
  <c r="S33" i="48"/>
  <c r="R33" i="48"/>
  <c r="P33" i="48"/>
  <c r="O33" i="48"/>
  <c r="M33" i="48"/>
  <c r="L33" i="48"/>
  <c r="J33" i="48"/>
  <c r="I33" i="48"/>
  <c r="H33" i="48"/>
  <c r="G33" i="48"/>
  <c r="F33" i="48"/>
  <c r="E33" i="48"/>
  <c r="D33" i="48"/>
  <c r="C33" i="48"/>
  <c r="BE32" i="48"/>
  <c r="BH32" i="48" s="1"/>
  <c r="BC32" i="48"/>
  <c r="BB32" i="48"/>
  <c r="AW32" i="48"/>
  <c r="AW33" i="48" s="1"/>
  <c r="AR32" i="48"/>
  <c r="AN32" i="48"/>
  <c r="AF32" i="48"/>
  <c r="Y32" i="48"/>
  <c r="V32" i="48"/>
  <c r="Q32" i="48"/>
  <c r="BF32" i="48" s="1"/>
  <c r="N32" i="48"/>
  <c r="K32" i="48"/>
  <c r="BE31" i="48"/>
  <c r="BH31" i="48" s="1"/>
  <c r="BB31" i="48"/>
  <c r="AW31" i="48"/>
  <c r="AR31" i="48"/>
  <c r="AN31" i="48"/>
  <c r="AF31" i="48"/>
  <c r="Y31" i="48"/>
  <c r="V31" i="48"/>
  <c r="V33" i="48" s="1"/>
  <c r="Q31" i="48"/>
  <c r="BD31" i="48" s="1"/>
  <c r="N31" i="48"/>
  <c r="K31" i="48"/>
  <c r="BC31" i="48" s="1"/>
  <c r="BE30" i="48"/>
  <c r="BH30" i="48" s="1"/>
  <c r="BC30" i="48"/>
  <c r="BB30" i="48"/>
  <c r="BB33" i="48" s="1"/>
  <c r="AW30" i="48"/>
  <c r="AR30" i="48"/>
  <c r="AR33" i="48" s="1"/>
  <c r="AN30" i="48"/>
  <c r="AN33" i="48" s="1"/>
  <c r="AF30" i="48"/>
  <c r="AF33" i="48" s="1"/>
  <c r="Y30" i="48"/>
  <c r="Y33" i="48" s="1"/>
  <c r="V30" i="48"/>
  <c r="N30" i="48"/>
  <c r="Q30" i="48" s="1"/>
  <c r="K30" i="48"/>
  <c r="K33" i="48" s="1"/>
  <c r="AV29" i="48"/>
  <c r="AU29" i="48"/>
  <c r="AT29" i="48"/>
  <c r="AS29" i="48"/>
  <c r="AQ29" i="48"/>
  <c r="AP29" i="48"/>
  <c r="AO29" i="48"/>
  <c r="AM29" i="48"/>
  <c r="AL29" i="48"/>
  <c r="AK29" i="48"/>
  <c r="AJ29" i="48"/>
  <c r="AI29" i="48"/>
  <c r="AH29" i="48"/>
  <c r="AG29" i="48"/>
  <c r="AE29" i="48"/>
  <c r="AD29" i="48"/>
  <c r="AC29" i="48"/>
  <c r="AB29" i="48"/>
  <c r="AA29" i="48"/>
  <c r="Z29" i="48"/>
  <c r="X29" i="48"/>
  <c r="W29" i="48"/>
  <c r="U29" i="48"/>
  <c r="T29" i="48"/>
  <c r="S29" i="48"/>
  <c r="R29" i="48"/>
  <c r="P29" i="48"/>
  <c r="O29" i="48"/>
  <c r="M29" i="48"/>
  <c r="L29" i="48"/>
  <c r="J29" i="48"/>
  <c r="I29" i="48"/>
  <c r="H29" i="48"/>
  <c r="G29" i="48"/>
  <c r="F29" i="48"/>
  <c r="E29" i="48"/>
  <c r="D29" i="48"/>
  <c r="C29" i="48"/>
  <c r="BE28" i="48"/>
  <c r="BH28" i="48" s="1"/>
  <c r="BB28" i="48"/>
  <c r="AW28" i="48"/>
  <c r="AR28" i="48"/>
  <c r="AN28" i="48"/>
  <c r="AF28" i="48"/>
  <c r="Y28" i="48"/>
  <c r="V28" i="48"/>
  <c r="Q28" i="48"/>
  <c r="BD28" i="48" s="1"/>
  <c r="N28" i="48"/>
  <c r="K28" i="48"/>
  <c r="BC28" i="48" s="1"/>
  <c r="BE27" i="48"/>
  <c r="BH27" i="48" s="1"/>
  <c r="BC27" i="48"/>
  <c r="BB27" i="48"/>
  <c r="AW27" i="48"/>
  <c r="AR27" i="48"/>
  <c r="AN27" i="48"/>
  <c r="AF27" i="48"/>
  <c r="Y27" i="48"/>
  <c r="V27" i="48"/>
  <c r="Q27" i="48"/>
  <c r="BF27" i="48" s="1"/>
  <c r="N27" i="48"/>
  <c r="K27" i="48"/>
  <c r="BE26" i="48"/>
  <c r="BH26" i="48" s="1"/>
  <c r="BB26" i="48"/>
  <c r="AW26" i="48"/>
  <c r="AR26" i="48"/>
  <c r="AN26" i="48"/>
  <c r="AF26" i="48"/>
  <c r="Y26" i="48"/>
  <c r="V26" i="48"/>
  <c r="Q26" i="48"/>
  <c r="BF26" i="48" s="1"/>
  <c r="N26" i="48"/>
  <c r="K26" i="48"/>
  <c r="BC26" i="48" s="1"/>
  <c r="BB25" i="48"/>
  <c r="BH24" i="48"/>
  <c r="BE24" i="48"/>
  <c r="BB24" i="48"/>
  <c r="AW24" i="48"/>
  <c r="AR24" i="48"/>
  <c r="AN24" i="48"/>
  <c r="AF24" i="48"/>
  <c r="Y24" i="48"/>
  <c r="V24" i="48"/>
  <c r="BC24" i="48" s="1"/>
  <c r="N24" i="48"/>
  <c r="Q24" i="48" s="1"/>
  <c r="K24" i="48"/>
  <c r="BE23" i="48"/>
  <c r="BH23" i="48" s="1"/>
  <c r="BB23" i="48"/>
  <c r="AW23" i="48"/>
  <c r="AR23" i="48"/>
  <c r="AN23" i="48"/>
  <c r="AF23" i="48"/>
  <c r="Y23" i="48"/>
  <c r="V23" i="48"/>
  <c r="BC23" i="48" s="1"/>
  <c r="N23" i="48"/>
  <c r="Q23" i="48" s="1"/>
  <c r="K23" i="48"/>
  <c r="BH22" i="48"/>
  <c r="BE22" i="48"/>
  <c r="BB22" i="48"/>
  <c r="BG22" i="48" s="1"/>
  <c r="AW22" i="48"/>
  <c r="AR22" i="48"/>
  <c r="AN22" i="48"/>
  <c r="AF22" i="48"/>
  <c r="Y22" i="48"/>
  <c r="V22" i="48"/>
  <c r="N22" i="48"/>
  <c r="Q22" i="48" s="1"/>
  <c r="K22" i="48"/>
  <c r="BC22" i="48" s="1"/>
  <c r="BE21" i="48"/>
  <c r="BH21" i="48" s="1"/>
  <c r="BB21" i="48"/>
  <c r="AW21" i="48"/>
  <c r="AR21" i="48"/>
  <c r="AN21" i="48"/>
  <c r="AF21" i="48"/>
  <c r="Y21" i="48"/>
  <c r="V21" i="48"/>
  <c r="BC21" i="48" s="1"/>
  <c r="N21" i="48"/>
  <c r="Q21" i="48" s="1"/>
  <c r="K21" i="48"/>
  <c r="BE20" i="48"/>
  <c r="BH20" i="48" s="1"/>
  <c r="BB20" i="48"/>
  <c r="BG20" i="48" s="1"/>
  <c r="AW20" i="48"/>
  <c r="AR20" i="48"/>
  <c r="AN20" i="48"/>
  <c r="AF20" i="48"/>
  <c r="Y20" i="48"/>
  <c r="V20" i="48"/>
  <c r="BC20" i="48" s="1"/>
  <c r="N20" i="48"/>
  <c r="Q20" i="48" s="1"/>
  <c r="K20" i="48"/>
  <c r="BH19" i="48"/>
  <c r="BE19" i="48"/>
  <c r="BB19" i="48"/>
  <c r="BG19" i="48" s="1"/>
  <c r="AW19" i="48"/>
  <c r="AR19" i="48"/>
  <c r="AN19" i="48"/>
  <c r="AF19" i="48"/>
  <c r="Y19" i="48"/>
  <c r="V19" i="48"/>
  <c r="N19" i="48"/>
  <c r="Q19" i="48" s="1"/>
  <c r="K19" i="48"/>
  <c r="BC19" i="48" s="1"/>
  <c r="BH18" i="48"/>
  <c r="BE18" i="48"/>
  <c r="BB18" i="48"/>
  <c r="AW18" i="48"/>
  <c r="AR18" i="48"/>
  <c r="AN18" i="48"/>
  <c r="AF18" i="48"/>
  <c r="Y18" i="48"/>
  <c r="Y29" i="48" s="1"/>
  <c r="V18" i="48"/>
  <c r="BC18" i="48" s="1"/>
  <c r="N18" i="48"/>
  <c r="Q18" i="48" s="1"/>
  <c r="K18" i="48"/>
  <c r="BH17" i="48"/>
  <c r="BG17" i="48"/>
  <c r="BE17" i="48"/>
  <c r="BB17" i="48"/>
  <c r="BB29" i="48" s="1"/>
  <c r="AW17" i="48"/>
  <c r="AW29" i="48" s="1"/>
  <c r="AR17" i="48"/>
  <c r="AR29" i="48" s="1"/>
  <c r="AN17" i="48"/>
  <c r="AN29" i="48" s="1"/>
  <c r="AF17" i="48"/>
  <c r="AF29" i="48" s="1"/>
  <c r="Y17" i="48"/>
  <c r="V17" i="48"/>
  <c r="V29" i="48" s="1"/>
  <c r="N17" i="48"/>
  <c r="N29" i="48" s="1"/>
  <c r="K17" i="48"/>
  <c r="AZ39" i="48"/>
  <c r="AY39" i="48"/>
  <c r="AV16" i="48"/>
  <c r="AV39" i="48" s="1"/>
  <c r="AU16" i="48"/>
  <c r="AU39" i="48" s="1"/>
  <c r="AT16" i="48"/>
  <c r="AT39" i="48" s="1"/>
  <c r="AS16" i="48"/>
  <c r="AS39" i="48" s="1"/>
  <c r="AQ16" i="48"/>
  <c r="AQ39" i="48" s="1"/>
  <c r="AP16" i="48"/>
  <c r="AP39" i="48" s="1"/>
  <c r="AO16" i="48"/>
  <c r="AO39" i="48" s="1"/>
  <c r="AM16" i="48"/>
  <c r="AM39" i="48" s="1"/>
  <c r="AL16" i="48"/>
  <c r="AL39" i="48" s="1"/>
  <c r="AK16" i="48"/>
  <c r="AK39" i="48" s="1"/>
  <c r="AJ16" i="48"/>
  <c r="AJ39" i="48" s="1"/>
  <c r="AI16" i="48"/>
  <c r="AI39" i="48" s="1"/>
  <c r="AH16" i="48"/>
  <c r="AH39" i="48" s="1"/>
  <c r="AG16" i="48"/>
  <c r="AG39" i="48" s="1"/>
  <c r="AE16" i="48"/>
  <c r="AE39" i="48" s="1"/>
  <c r="AD16" i="48"/>
  <c r="AD39" i="48" s="1"/>
  <c r="AC16" i="48"/>
  <c r="AC39" i="48" s="1"/>
  <c r="AB16" i="48"/>
  <c r="AB39" i="48" s="1"/>
  <c r="AA16" i="48"/>
  <c r="AA39" i="48" s="1"/>
  <c r="Z16" i="48"/>
  <c r="Z39" i="48" s="1"/>
  <c r="X16" i="48"/>
  <c r="X39" i="48" s="1"/>
  <c r="W16" i="48"/>
  <c r="W39" i="48" s="1"/>
  <c r="U16" i="48"/>
  <c r="U39" i="48" s="1"/>
  <c r="T16" i="48"/>
  <c r="T39" i="48" s="1"/>
  <c r="S16" i="48"/>
  <c r="S39" i="48" s="1"/>
  <c r="R16" i="48"/>
  <c r="R39" i="48" s="1"/>
  <c r="P16" i="48"/>
  <c r="P39" i="48" s="1"/>
  <c r="O16" i="48"/>
  <c r="O39" i="48" s="1"/>
  <c r="M16" i="48"/>
  <c r="M39" i="48" s="1"/>
  <c r="L16" i="48"/>
  <c r="L39" i="48" s="1"/>
  <c r="J16" i="48"/>
  <c r="J39" i="48" s="1"/>
  <c r="I16" i="48"/>
  <c r="I39" i="48" s="1"/>
  <c r="H16" i="48"/>
  <c r="H39" i="48" s="1"/>
  <c r="G16" i="48"/>
  <c r="G39" i="48" s="1"/>
  <c r="F16" i="48"/>
  <c r="F39" i="48" s="1"/>
  <c r="E16" i="48"/>
  <c r="E39" i="48" s="1"/>
  <c r="D16" i="48"/>
  <c r="D39" i="48" s="1"/>
  <c r="C16" i="48"/>
  <c r="C39" i="48" s="1"/>
  <c r="BE15" i="48"/>
  <c r="BH15" i="48" s="1"/>
  <c r="BB15" i="48"/>
  <c r="AW15" i="48"/>
  <c r="AR15" i="48"/>
  <c r="AN15" i="48"/>
  <c r="AF15" i="48"/>
  <c r="Y15" i="48"/>
  <c r="V15" i="48"/>
  <c r="BC15" i="48" s="1"/>
  <c r="N15" i="48"/>
  <c r="Q15" i="48" s="1"/>
  <c r="K15" i="48"/>
  <c r="BE14" i="48"/>
  <c r="BG14" i="48" s="1"/>
  <c r="BD14" i="48"/>
  <c r="BB14" i="48"/>
  <c r="AW14" i="48"/>
  <c r="AR14" i="48"/>
  <c r="AN14" i="48"/>
  <c r="AF14" i="48"/>
  <c r="Y14" i="48"/>
  <c r="V14" i="48"/>
  <c r="BC14" i="48" s="1"/>
  <c r="Q14" i="48"/>
  <c r="BF14" i="48" s="1"/>
  <c r="N14" i="48"/>
  <c r="K14" i="48"/>
  <c r="BH13" i="48"/>
  <c r="BE13" i="48"/>
  <c r="BB13" i="48"/>
  <c r="AW13" i="48"/>
  <c r="AR13" i="48"/>
  <c r="AN13" i="48"/>
  <c r="AF13" i="48"/>
  <c r="Y13" i="48"/>
  <c r="V13" i="48"/>
  <c r="N13" i="48"/>
  <c r="Q13" i="48" s="1"/>
  <c r="K13" i="48"/>
  <c r="BC13" i="48" s="1"/>
  <c r="BE12" i="48"/>
  <c r="BH12" i="48" s="1"/>
  <c r="BC12" i="48"/>
  <c r="BB12" i="48"/>
  <c r="AW12" i="48"/>
  <c r="AR12" i="48"/>
  <c r="AN12" i="48"/>
  <c r="AF12" i="48"/>
  <c r="Y12" i="48"/>
  <c r="V12" i="48"/>
  <c r="N12" i="48"/>
  <c r="Q12" i="48" s="1"/>
  <c r="K12" i="48"/>
  <c r="BH11" i="48"/>
  <c r="BG11" i="48"/>
  <c r="BE11" i="48"/>
  <c r="BD11" i="48"/>
  <c r="BB11" i="48"/>
  <c r="AW11" i="48"/>
  <c r="AR11" i="48"/>
  <c r="AN11" i="48"/>
  <c r="AF11" i="48"/>
  <c r="Y11" i="48"/>
  <c r="V11" i="48"/>
  <c r="BC11" i="48" s="1"/>
  <c r="Q11" i="48"/>
  <c r="BF11" i="48" s="1"/>
  <c r="N11" i="48"/>
  <c r="K11" i="48"/>
  <c r="BH10" i="48"/>
  <c r="BE10" i="48"/>
  <c r="BB10" i="48"/>
  <c r="AW10" i="48"/>
  <c r="AR10" i="48"/>
  <c r="AN10" i="48"/>
  <c r="AN16" i="48" s="1"/>
  <c r="AN39" i="48" s="1"/>
  <c r="AF10" i="48"/>
  <c r="Y10" i="48"/>
  <c r="V10" i="48"/>
  <c r="N10" i="48"/>
  <c r="Q10" i="48" s="1"/>
  <c r="K10" i="48"/>
  <c r="BC10" i="48" s="1"/>
  <c r="BH9" i="48"/>
  <c r="BE9" i="48"/>
  <c r="BC9" i="48"/>
  <c r="BB9" i="48"/>
  <c r="AW9" i="48"/>
  <c r="AR9" i="48"/>
  <c r="AN9" i="48"/>
  <c r="AF9" i="48"/>
  <c r="Y9" i="48"/>
  <c r="V9" i="48"/>
  <c r="N9" i="48"/>
  <c r="Q9" i="48" s="1"/>
  <c r="K9" i="48"/>
  <c r="BH8" i="48"/>
  <c r="BG8" i="48"/>
  <c r="BE8" i="48"/>
  <c r="BD8" i="48"/>
  <c r="BB8" i="48"/>
  <c r="AW8" i="48"/>
  <c r="AW16" i="48" s="1"/>
  <c r="AW39" i="48" s="1"/>
  <c r="AR8" i="48"/>
  <c r="AR16" i="48" s="1"/>
  <c r="AR39" i="48" s="1"/>
  <c r="AN8" i="48"/>
  <c r="AF8" i="48"/>
  <c r="AF16" i="48" s="1"/>
  <c r="Y8" i="48"/>
  <c r="Y16" i="48" s="1"/>
  <c r="Y39" i="48" s="1"/>
  <c r="V8" i="48"/>
  <c r="BC8" i="48" s="1"/>
  <c r="Q8" i="48"/>
  <c r="Q16" i="48" s="1"/>
  <c r="N8" i="48"/>
  <c r="N16" i="48" s="1"/>
  <c r="K8" i="48"/>
  <c r="K16" i="48" s="1"/>
  <c r="BA39" i="48" l="1"/>
  <c r="BG9" i="48"/>
  <c r="BG10" i="48"/>
  <c r="BG35" i="48"/>
  <c r="BH14" i="48"/>
  <c r="BE16" i="48"/>
  <c r="BG12" i="48"/>
  <c r="BG16" i="48" s="1"/>
  <c r="BG13" i="48"/>
  <c r="BG18" i="48"/>
  <c r="BE29" i="48"/>
  <c r="BG24" i="48"/>
  <c r="BH16" i="48"/>
  <c r="BG15" i="48"/>
  <c r="BG23" i="48"/>
  <c r="BG31" i="48"/>
  <c r="BH29" i="48"/>
  <c r="BG21" i="48"/>
  <c r="BG26" i="48"/>
  <c r="BG29" i="48" s="1"/>
  <c r="BG32" i="48"/>
  <c r="BC16" i="48"/>
  <c r="BD9" i="48"/>
  <c r="BD16" i="48" s="1"/>
  <c r="BF9" i="48"/>
  <c r="BF10" i="48"/>
  <c r="BD10" i="48"/>
  <c r="BF19" i="48"/>
  <c r="BD19" i="48"/>
  <c r="Q33" i="48"/>
  <c r="BF30" i="48"/>
  <c r="BD30" i="48"/>
  <c r="BD12" i="48"/>
  <c r="BF12" i="48"/>
  <c r="BF13" i="48"/>
  <c r="BD13" i="48"/>
  <c r="BD18" i="48"/>
  <c r="BF18" i="48"/>
  <c r="BD24" i="48"/>
  <c r="BF24" i="48"/>
  <c r="AF39" i="48"/>
  <c r="BD15" i="48"/>
  <c r="BF15" i="48"/>
  <c r="BF23" i="48"/>
  <c r="BD23" i="48"/>
  <c r="BC33" i="48"/>
  <c r="BF22" i="48"/>
  <c r="BD22" i="48"/>
  <c r="BH33" i="48"/>
  <c r="BD21" i="48"/>
  <c r="BF21" i="48"/>
  <c r="BF20" i="48"/>
  <c r="BD20" i="48"/>
  <c r="BF36" i="48"/>
  <c r="BD36" i="48"/>
  <c r="BB16" i="48"/>
  <c r="BB39" i="48" s="1"/>
  <c r="K29" i="48"/>
  <c r="K39" i="48" s="1"/>
  <c r="K38" i="48"/>
  <c r="Q38" i="48"/>
  <c r="BD27" i="48"/>
  <c r="BF28" i="48"/>
  <c r="BF31" i="48"/>
  <c r="N33" i="48"/>
  <c r="N39" i="48" s="1"/>
  <c r="BF34" i="48"/>
  <c r="BF38" i="48" s="1"/>
  <c r="BF37" i="48"/>
  <c r="BF8" i="48"/>
  <c r="BG28" i="48"/>
  <c r="BE33" i="48"/>
  <c r="BG34" i="48"/>
  <c r="Q17" i="48"/>
  <c r="BD26" i="48"/>
  <c r="BD32" i="48"/>
  <c r="BH34" i="48"/>
  <c r="BH38" i="48" s="1"/>
  <c r="BD35" i="48"/>
  <c r="BD38" i="48" s="1"/>
  <c r="N38" i="48"/>
  <c r="V16" i="48"/>
  <c r="V39" i="48" s="1"/>
  <c r="BG30" i="48"/>
  <c r="BG36" i="48"/>
  <c r="BG27" i="48"/>
  <c r="BC17" i="48"/>
  <c r="BC29" i="48" s="1"/>
  <c r="BH39" i="48" l="1"/>
  <c r="BG33" i="48"/>
  <c r="BG38" i="48"/>
  <c r="BE39" i="48"/>
  <c r="BG39" i="48"/>
  <c r="BF16" i="48"/>
  <c r="BF39" i="48" s="1"/>
  <c r="BD33" i="48"/>
  <c r="BF33" i="48"/>
  <c r="BF17" i="48"/>
  <c r="BF29" i="48" s="1"/>
  <c r="Q29" i="48"/>
  <c r="Q39" i="48" s="1"/>
  <c r="BD17" i="48"/>
  <c r="BD29" i="48" s="1"/>
  <c r="BD39" i="48" s="1"/>
  <c r="BC39" i="48"/>
</calcChain>
</file>

<file path=xl/sharedStrings.xml><?xml version="1.0" encoding="utf-8"?>
<sst xmlns="http://schemas.openxmlformats.org/spreadsheetml/2006/main" count="125" uniqueCount="87">
  <si>
    <t>FAKULTAS</t>
  </si>
  <si>
    <t>S1 - PERBANKAN SYARIAH</t>
  </si>
  <si>
    <t>D3 - PERBANKAN SYARIAH</t>
  </si>
  <si>
    <t>Total Syariah</t>
  </si>
  <si>
    <t>S1 - PENDIDIKAN AGAMA ISLAM</t>
  </si>
  <si>
    <t>S1 - PENDIDIKAN BAHASA ARAB</t>
  </si>
  <si>
    <t>S1 - PENDIDIKAN BAHASA INGGRIS</t>
  </si>
  <si>
    <t>S1 - PENDIDIKAN MATEMATIKA</t>
  </si>
  <si>
    <t>S1 - PENDIDIKAN GURU MADRASAH IBTIDAIYAH</t>
  </si>
  <si>
    <t>Total Tarbiyah</t>
  </si>
  <si>
    <t>S1 - KOMUNIKASI DAN PENYIARAN ISLAM</t>
  </si>
  <si>
    <t>S1 - BIMBINGAN DAN PENYULUHAN ISLAM</t>
  </si>
  <si>
    <t>Total Dakwah</t>
  </si>
  <si>
    <t>Total Ushuluddin</t>
  </si>
  <si>
    <t>KUOTA</t>
  </si>
  <si>
    <t>LULUS</t>
  </si>
  <si>
    <t>DAFTAR ULANG</t>
  </si>
  <si>
    <t>TOTAL</t>
  </si>
  <si>
    <t>S1 - PERBANDINGAN MAZHAB</t>
  </si>
  <si>
    <t>S1 - EKONOMI SYARIAH</t>
  </si>
  <si>
    <t>SYARIAH DAN EKONOMI ISLAM</t>
  </si>
  <si>
    <t>TARBIYAH DAN KEGURUAN</t>
  </si>
  <si>
    <t>DAKWAH DAN KOMUNIKASI</t>
  </si>
  <si>
    <t>USHULUDDIN DAN HUMANIORA</t>
  </si>
  <si>
    <t>PANITIA LOKAL PELAKSANA</t>
  </si>
  <si>
    <t>KUOTA AWAL</t>
  </si>
  <si>
    <t>KUOTA REVISI</t>
  </si>
  <si>
    <t>MAHASISWA BARU</t>
  </si>
  <si>
    <t>S1 - PSIKOLOGI ISLAM</t>
  </si>
  <si>
    <t>S1 - ASURANSI SYARIAH</t>
  </si>
  <si>
    <t>S1 - MANAJEMEN DAKWAH</t>
  </si>
  <si>
    <t>UM - MANDIRI</t>
  </si>
  <si>
    <t>PSB</t>
  </si>
  <si>
    <t>Kepala Bagian Akademik, Kemahasiswaan dan Alumni</t>
  </si>
  <si>
    <t>Dra. Hj. Yuzainah Magfirah, M.Pd.I</t>
  </si>
  <si>
    <t>SPAN - PTKIN</t>
  </si>
  <si>
    <t>PEMINAT</t>
  </si>
  <si>
    <t>UM - PTKIN</t>
  </si>
  <si>
    <t>NIP.  197103061997032002</t>
  </si>
  <si>
    <t>PROGRAM KHUSUS</t>
  </si>
  <si>
    <t>S1 - TADRIS (PENDIDIKAN) FISIKA</t>
  </si>
  <si>
    <t>S1 - TADRIS (PENDIDIKAN) KIMIA</t>
  </si>
  <si>
    <t>S1 - TADRIS (PENDIDIKAN) BIOLOGI</t>
  </si>
  <si>
    <t>S1 - ILMU PERPUSTAKAAN DAN INFORMASI ISLAM</t>
  </si>
  <si>
    <t>S1 - PENDIDIKAN ISLAM ANAK USIA DINI</t>
  </si>
  <si>
    <t>S1 - ILMU AL-QUR'AN DAN TAFSIR</t>
  </si>
  <si>
    <t>REKAPITULASI SELEKSI PENERIMAAN MAHASISWA BARU TAHUN 2017</t>
  </si>
  <si>
    <t>UIN ANTASARI BANJARMASIN</t>
  </si>
  <si>
    <t>Banjarmasin, 19 April 2017</t>
  </si>
  <si>
    <t>TOTAL PEMINAT</t>
  </si>
  <si>
    <t>S1 - PRODI MANAJEMEN PENDIDIKAN ISLAM</t>
  </si>
  <si>
    <t>S1 - PRODI BIMBINGAN KONSELING ISLAM</t>
  </si>
  <si>
    <t>FAK/PRODI</t>
  </si>
  <si>
    <t>S1 - STUDI AGAMA AGAMA</t>
  </si>
  <si>
    <t>PEMINAT UM-PTKIN SEMENTARA</t>
  </si>
  <si>
    <t>PIL 1</t>
  </si>
  <si>
    <t>PIL 2</t>
  </si>
  <si>
    <t>PIL 3</t>
  </si>
  <si>
    <t xml:space="preserve">PEMINAT PSB </t>
  </si>
  <si>
    <t>PEMINAT UM-MANDIRI</t>
  </si>
  <si>
    <t>KELULUSAN</t>
  </si>
  <si>
    <t>PIL 1 PTKIN 1</t>
  </si>
  <si>
    <t>PIL 2 PTKIN 1</t>
  </si>
  <si>
    <t>TTL PTKIN 1</t>
  </si>
  <si>
    <t>PIL 3 PTKIN 2</t>
  </si>
  <si>
    <t>PIL 4 PTKIN 2</t>
  </si>
  <si>
    <t>SISA KUOTA</t>
  </si>
  <si>
    <t>TOTAL LULUS</t>
  </si>
  <si>
    <t>S1 - AQIDAH DAN FILSAFAT ISLAM</t>
  </si>
  <si>
    <t>S1 - HUKUM TATA NEGARA  ISLAM (SIYASAH SYAR'IYYAH)</t>
  </si>
  <si>
    <t>S1 - HUKUM KELUARGA ISLAM (AHWAL SYAKHSHIYYAH)</t>
  </si>
  <si>
    <t>S1 - HUKUM EKONOMI SYARIAH (MUA'MALAH)</t>
  </si>
  <si>
    <t>KUOTA-LULUS UM-PTKIN</t>
  </si>
  <si>
    <t>SISA KUOTA OK</t>
  </si>
  <si>
    <t>Peserta yang ujian di UIN ANTASARI BANJARMASIN (1144 record) :</t>
  </si>
  <si>
    <t>Peserta yang memilih prodi di UIN ANTASARI BANJARMASIN (1191 record) :</t>
  </si>
  <si>
    <t>UM-PTKIN</t>
  </si>
  <si>
    <t>SPAN PTKIN</t>
  </si>
  <si>
    <t>PESERTA IKUT TES</t>
  </si>
  <si>
    <t>peserta yang memilih ujian di UIN Antasari</t>
  </si>
  <si>
    <t>peserta yang memilih prodi di UIN Antasari   misalnya pilihan 1 nya di iain palangka, pil 2 di uin antasari ( dihitung per orang/perkepala)</t>
  </si>
  <si>
    <t>*ARAH</t>
  </si>
  <si>
    <t>PROG. KHUSUS -&gt; REG</t>
  </si>
  <si>
    <t>TRANSFER</t>
  </si>
  <si>
    <t>KARENA D3 IPII DIGABUNG DENGAN S1 IPII JD KUOTA NYA MENYESUAIKAN</t>
  </si>
  <si>
    <t>UNTUK SPAN PTKIN APABILA DIHITUNG PER ORANG/PERKEPALA MAKA JUMLAH PENDAFTAR/PESERTA 3931</t>
  </si>
  <si>
    <t>PEMINAT SPAN PIL 3 &amp; PIL 4 PTKIN 2 BISA DILIHAT DI REKAP SPAN, DATA UNTUK PESERTAX TIDAK ADA KARENA YANG DIBERIKAN OLEH PANITIA PUSAT CM DT PESERTA YANG SUDAH TDK LOLOS PIL 1&amp;2 PTKIN 1 SAJA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</si>
</sst>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20"/>
      <name val="Cambria"/>
      <family val="1"/>
      <scheme val="major"/>
    </font>
    <font>
      <sz val="10"/>
      <name val="Arial"/>
      <family val="2"/>
    </font>
    <font>
      <b/>
      <sz val="22"/>
      <name val="Cambria"/>
      <family val="1"/>
      <scheme val="major"/>
    </font>
    <font>
      <sz val="22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6"/>
      <name val="Cambria"/>
      <family val="1"/>
      <scheme val="major"/>
    </font>
    <font>
      <b/>
      <i/>
      <sz val="22"/>
      <name val="Cambria"/>
      <family val="1"/>
      <scheme val="major"/>
    </font>
    <font>
      <b/>
      <sz val="34"/>
      <name val="Cambria"/>
      <family val="1"/>
      <scheme val="major"/>
    </font>
    <font>
      <b/>
      <sz val="21"/>
      <name val="Cambria"/>
      <family val="1"/>
      <scheme val="major"/>
    </font>
    <font>
      <sz val="23"/>
      <name val="Cambria"/>
      <family val="1"/>
      <scheme val="major"/>
    </font>
    <font>
      <sz val="36"/>
      <name val="Cambria"/>
      <family val="1"/>
      <scheme val="major"/>
    </font>
    <font>
      <u/>
      <sz val="10"/>
      <color theme="10"/>
      <name val="Arial"/>
      <family val="2"/>
    </font>
    <font>
      <sz val="26"/>
      <name val="Arial"/>
      <family val="2"/>
    </font>
    <font>
      <u/>
      <sz val="26"/>
      <color theme="10"/>
      <name val="Arial"/>
      <family val="2"/>
    </font>
    <font>
      <sz val="26"/>
      <name val="Cambria"/>
      <family val="1"/>
      <scheme val="major"/>
    </font>
    <font>
      <b/>
      <sz val="22.4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03">
    <xf numFmtId="0" fontId="0" fillId="0" borderId="0" applyFill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 applyFill="0"/>
    <xf numFmtId="0" fontId="12" fillId="0" borderId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26" fillId="0" borderId="0" applyFill="0"/>
    <xf numFmtId="0" fontId="5" fillId="0" borderId="0"/>
    <xf numFmtId="0" fontId="31" fillId="0" borderId="0"/>
    <xf numFmtId="43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 applyFill="0"/>
    <xf numFmtId="0" fontId="5" fillId="0" borderId="0"/>
    <xf numFmtId="0" fontId="6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</cellStyleXfs>
  <cellXfs count="109">
    <xf numFmtId="0" fontId="0" fillId="0" borderId="0" xfId="0"/>
    <xf numFmtId="0" fontId="44" fillId="0" borderId="0" xfId="193" applyFont="1"/>
    <xf numFmtId="0" fontId="27" fillId="24" borderId="0" xfId="194" applyFont="1" applyFill="1" applyAlignment="1">
      <alignment vertical="center"/>
    </xf>
    <xf numFmtId="0" fontId="28" fillId="24" borderId="0" xfId="194" applyFont="1" applyFill="1" applyAlignment="1">
      <alignment vertical="center"/>
    </xf>
    <xf numFmtId="0" fontId="29" fillId="24" borderId="0" xfId="194" applyFont="1" applyFill="1" applyAlignment="1">
      <alignment horizontal="center" vertical="center" wrapText="1"/>
    </xf>
    <xf numFmtId="0" fontId="30" fillId="27" borderId="14" xfId="194" applyFont="1" applyFill="1" applyBorder="1" applyAlignment="1">
      <alignment horizontal="center" vertical="center" wrapText="1"/>
    </xf>
    <xf numFmtId="0" fontId="30" fillId="27" borderId="40" xfId="194" applyFont="1" applyFill="1" applyBorder="1" applyAlignment="1">
      <alignment horizontal="center" vertical="center" wrapText="1"/>
    </xf>
    <xf numFmtId="0" fontId="30" fillId="27" borderId="41" xfId="194" applyFont="1" applyFill="1" applyBorder="1" applyAlignment="1">
      <alignment horizontal="center" vertical="center" wrapText="1"/>
    </xf>
    <xf numFmtId="0" fontId="46" fillId="27" borderId="14" xfId="194" applyFont="1" applyFill="1" applyBorder="1" applyAlignment="1">
      <alignment horizontal="center" vertical="center" wrapText="1"/>
    </xf>
    <xf numFmtId="0" fontId="30" fillId="27" borderId="48" xfId="194" applyFont="1" applyFill="1" applyBorder="1" applyAlignment="1">
      <alignment horizontal="center" vertical="center" wrapText="1"/>
    </xf>
    <xf numFmtId="0" fontId="40" fillId="24" borderId="26" xfId="194" applyFont="1" applyFill="1" applyBorder="1" applyAlignment="1">
      <alignment vertical="center"/>
    </xf>
    <xf numFmtId="0" fontId="35" fillId="24" borderId="29" xfId="194" applyFont="1" applyFill="1" applyBorder="1" applyAlignment="1">
      <alignment horizontal="center" vertical="center"/>
    </xf>
    <xf numFmtId="0" fontId="35" fillId="0" borderId="29" xfId="194" applyFont="1" applyFill="1" applyBorder="1" applyAlignment="1">
      <alignment horizontal="center" vertical="center"/>
    </xf>
    <xf numFmtId="0" fontId="35" fillId="29" borderId="29" xfId="194" applyFont="1" applyFill="1" applyBorder="1" applyAlignment="1">
      <alignment horizontal="center" vertical="center"/>
    </xf>
    <xf numFmtId="0" fontId="35" fillId="24" borderId="10" xfId="194" applyFont="1" applyFill="1" applyBorder="1" applyAlignment="1">
      <alignment horizontal="center" vertical="center"/>
    </xf>
    <xf numFmtId="0" fontId="35" fillId="24" borderId="13" xfId="194" applyFont="1" applyFill="1" applyBorder="1" applyAlignment="1">
      <alignment horizontal="center" vertical="center"/>
    </xf>
    <xf numFmtId="0" fontId="35" fillId="24" borderId="26" xfId="194" applyFont="1" applyFill="1" applyBorder="1" applyAlignment="1">
      <alignment horizontal="center" vertical="center"/>
    </xf>
    <xf numFmtId="0" fontId="34" fillId="24" borderId="38" xfId="194" applyFont="1" applyFill="1" applyBorder="1" applyAlignment="1">
      <alignment horizontal="center" vertical="center"/>
    </xf>
    <xf numFmtId="0" fontId="34" fillId="0" borderId="38" xfId="194" applyFont="1" applyFill="1" applyBorder="1" applyAlignment="1">
      <alignment horizontal="center" vertical="center"/>
    </xf>
    <xf numFmtId="0" fontId="34" fillId="24" borderId="13" xfId="194" applyFont="1" applyFill="1" applyBorder="1" applyAlignment="1">
      <alignment horizontal="center" vertical="center"/>
    </xf>
    <xf numFmtId="0" fontId="34" fillId="25" borderId="43" xfId="194" applyFont="1" applyFill="1" applyBorder="1" applyAlignment="1">
      <alignment horizontal="center" vertical="center"/>
    </xf>
    <xf numFmtId="0" fontId="34" fillId="25" borderId="29" xfId="194" applyFont="1" applyFill="1" applyBorder="1" applyAlignment="1">
      <alignment horizontal="center" vertical="center"/>
    </xf>
    <xf numFmtId="0" fontId="33" fillId="24" borderId="0" xfId="194" applyFont="1" applyFill="1" applyAlignment="1">
      <alignment vertical="center"/>
    </xf>
    <xf numFmtId="0" fontId="40" fillId="24" borderId="11" xfId="194" applyFont="1" applyFill="1" applyBorder="1" applyAlignment="1">
      <alignment vertical="center"/>
    </xf>
    <xf numFmtId="0" fontId="35" fillId="24" borderId="30" xfId="194" applyFont="1" applyFill="1" applyBorder="1" applyAlignment="1">
      <alignment horizontal="center" vertical="center"/>
    </xf>
    <xf numFmtId="0" fontId="35" fillId="24" borderId="11" xfId="194" applyFont="1" applyFill="1" applyBorder="1" applyAlignment="1">
      <alignment horizontal="center" vertical="center"/>
    </xf>
    <xf numFmtId="0" fontId="35" fillId="28" borderId="29" xfId="194" applyFont="1" applyFill="1" applyBorder="1" applyAlignment="1">
      <alignment horizontal="center" vertical="center"/>
    </xf>
    <xf numFmtId="0" fontId="35" fillId="24" borderId="31" xfId="194" applyFont="1" applyFill="1" applyBorder="1" applyAlignment="1">
      <alignment horizontal="center" vertical="center"/>
    </xf>
    <xf numFmtId="0" fontId="35" fillId="24" borderId="12" xfId="194" applyFont="1" applyFill="1" applyBorder="1" applyAlignment="1">
      <alignment horizontal="center" vertical="center"/>
    </xf>
    <xf numFmtId="0" fontId="35" fillId="24" borderId="15" xfId="194" applyFont="1" applyFill="1" applyBorder="1" applyAlignment="1">
      <alignment horizontal="center" vertical="center"/>
    </xf>
    <xf numFmtId="0" fontId="40" fillId="24" borderId="15" xfId="194" applyFont="1" applyFill="1" applyBorder="1" applyAlignment="1">
      <alignment vertical="center"/>
    </xf>
    <xf numFmtId="0" fontId="34" fillId="26" borderId="14" xfId="194" applyFont="1" applyFill="1" applyBorder="1" applyAlignment="1">
      <alignment horizontal="center" vertical="center"/>
    </xf>
    <xf numFmtId="0" fontId="34" fillId="26" borderId="23" xfId="194" applyFont="1" applyFill="1" applyBorder="1" applyAlignment="1">
      <alignment horizontal="center" vertical="center"/>
    </xf>
    <xf numFmtId="0" fontId="34" fillId="26" borderId="32" xfId="194" applyFont="1" applyFill="1" applyBorder="1" applyAlignment="1">
      <alignment horizontal="center" vertical="center"/>
    </xf>
    <xf numFmtId="0" fontId="32" fillId="24" borderId="0" xfId="194" applyFont="1" applyFill="1" applyAlignment="1">
      <alignment vertical="center"/>
    </xf>
    <xf numFmtId="0" fontId="35" fillId="24" borderId="38" xfId="194" applyFont="1" applyFill="1" applyBorder="1" applyAlignment="1">
      <alignment horizontal="center" vertical="center"/>
    </xf>
    <xf numFmtId="0" fontId="35" fillId="24" borderId="43" xfId="194" applyFont="1" applyFill="1" applyBorder="1" applyAlignment="1">
      <alignment horizontal="center" vertical="center"/>
    </xf>
    <xf numFmtId="0" fontId="35" fillId="0" borderId="43" xfId="194" applyFont="1" applyFill="1" applyBorder="1" applyAlignment="1">
      <alignment horizontal="center" vertical="center"/>
    </xf>
    <xf numFmtId="0" fontId="40" fillId="24" borderId="42" xfId="194" applyFont="1" applyFill="1" applyBorder="1" applyAlignment="1">
      <alignment vertical="center"/>
    </xf>
    <xf numFmtId="0" fontId="35" fillId="24" borderId="46" xfId="194" applyFont="1" applyFill="1" applyBorder="1" applyAlignment="1">
      <alignment horizontal="center" vertical="center"/>
    </xf>
    <xf numFmtId="0" fontId="34" fillId="26" borderId="17" xfId="194" applyFont="1" applyFill="1" applyBorder="1" applyAlignment="1">
      <alignment horizontal="center" vertical="center"/>
    </xf>
    <xf numFmtId="0" fontId="34" fillId="26" borderId="28" xfId="194" applyFont="1" applyFill="1" applyBorder="1" applyAlignment="1">
      <alignment horizontal="center" vertical="center"/>
    </xf>
    <xf numFmtId="0" fontId="34" fillId="26" borderId="24" xfId="194" applyFont="1" applyFill="1" applyBorder="1" applyAlignment="1">
      <alignment horizontal="center" vertical="center"/>
    </xf>
    <xf numFmtId="0" fontId="34" fillId="25" borderId="40" xfId="194" applyFont="1" applyFill="1" applyBorder="1" applyAlignment="1">
      <alignment horizontal="center" vertical="center"/>
    </xf>
    <xf numFmtId="0" fontId="34" fillId="25" borderId="48" xfId="194" applyFont="1" applyFill="1" applyBorder="1" applyAlignment="1">
      <alignment horizontal="center" vertical="center"/>
    </xf>
    <xf numFmtId="0" fontId="34" fillId="0" borderId="0" xfId="194" applyFont="1" applyFill="1" applyAlignment="1">
      <alignment horizontal="center" vertical="center"/>
    </xf>
    <xf numFmtId="0" fontId="33" fillId="0" borderId="0" xfId="194" quotePrefix="1" applyFont="1" applyFill="1" applyAlignment="1">
      <alignment vertical="center"/>
    </xf>
    <xf numFmtId="0" fontId="27" fillId="0" borderId="0" xfId="194" applyFont="1" applyFill="1" applyAlignment="1">
      <alignment horizontal="center" vertical="center"/>
    </xf>
    <xf numFmtId="0" fontId="28" fillId="0" borderId="0" xfId="194" applyFont="1" applyFill="1" applyAlignment="1">
      <alignment vertical="center"/>
    </xf>
    <xf numFmtId="0" fontId="35" fillId="24" borderId="0" xfId="194" applyFont="1" applyFill="1" applyAlignment="1">
      <alignment vertical="center"/>
    </xf>
    <xf numFmtId="0" fontId="28" fillId="24" borderId="0" xfId="194" applyFont="1" applyFill="1" applyAlignment="1">
      <alignment horizontal="center" vertical="center"/>
    </xf>
    <xf numFmtId="0" fontId="43" fillId="0" borderId="0" xfId="194" applyFont="1"/>
    <xf numFmtId="0" fontId="33" fillId="0" borderId="0" xfId="194" applyFont="1" applyFill="1" applyAlignment="1">
      <alignment horizontal="center" vertical="center"/>
    </xf>
    <xf numFmtId="0" fontId="33" fillId="0" borderId="0" xfId="194" applyFont="1" applyFill="1" applyAlignment="1">
      <alignment vertical="center"/>
    </xf>
    <xf numFmtId="0" fontId="41" fillId="0" borderId="0" xfId="194" applyFont="1" applyFill="1" applyAlignment="1">
      <alignment vertical="center"/>
    </xf>
    <xf numFmtId="0" fontId="34" fillId="24" borderId="0" xfId="194" applyFont="1" applyFill="1" applyAlignment="1">
      <alignment vertical="center"/>
    </xf>
    <xf numFmtId="0" fontId="27" fillId="0" borderId="0" xfId="194" applyFont="1" applyFill="1" applyAlignment="1">
      <alignment vertical="center"/>
    </xf>
    <xf numFmtId="0" fontId="27" fillId="24" borderId="0" xfId="194" applyFont="1" applyFill="1" applyAlignment="1">
      <alignment horizontal="center" vertical="center"/>
    </xf>
    <xf numFmtId="0" fontId="45" fillId="0" borderId="0" xfId="194" applyFont="1" applyFill="1" applyAlignment="1">
      <alignment vertical="center"/>
    </xf>
    <xf numFmtId="0" fontId="34" fillId="24" borderId="0" xfId="194" applyFont="1" applyFill="1" applyAlignment="1">
      <alignment vertical="center" wrapText="1"/>
    </xf>
    <xf numFmtId="0" fontId="35" fillId="28" borderId="26" xfId="194" applyFont="1" applyFill="1" applyBorder="1" applyAlignment="1">
      <alignment horizontal="center" vertical="center"/>
    </xf>
    <xf numFmtId="0" fontId="38" fillId="24" borderId="0" xfId="194" applyFont="1" applyFill="1" applyAlignment="1">
      <alignment horizontal="center" vertical="center"/>
    </xf>
    <xf numFmtId="0" fontId="36" fillId="24" borderId="33" xfId="194" applyFont="1" applyFill="1" applyBorder="1" applyAlignment="1">
      <alignment horizontal="center" vertical="center" wrapText="1"/>
    </xf>
    <xf numFmtId="0" fontId="36" fillId="24" borderId="0" xfId="194" applyFont="1" applyFill="1" applyAlignment="1">
      <alignment horizontal="center" vertical="center" wrapText="1"/>
    </xf>
    <xf numFmtId="0" fontId="32" fillId="27" borderId="19" xfId="194" applyFont="1" applyFill="1" applyBorder="1" applyAlignment="1">
      <alignment horizontal="center" vertical="center" wrapText="1"/>
    </xf>
    <xf numFmtId="0" fontId="32" fillId="27" borderId="21" xfId="194" applyFont="1" applyFill="1" applyBorder="1" applyAlignment="1">
      <alignment horizontal="center" vertical="center" wrapText="1"/>
    </xf>
    <xf numFmtId="0" fontId="32" fillId="27" borderId="22" xfId="194" applyFont="1" applyFill="1" applyBorder="1" applyAlignment="1">
      <alignment horizontal="center" vertical="center" wrapText="1"/>
    </xf>
    <xf numFmtId="0" fontId="32" fillId="27" borderId="20" xfId="194" applyFont="1" applyFill="1" applyBorder="1" applyAlignment="1">
      <alignment horizontal="center" vertical="center" wrapText="1"/>
    </xf>
    <xf numFmtId="0" fontId="32" fillId="27" borderId="46" xfId="194" applyFont="1" applyFill="1" applyBorder="1" applyAlignment="1">
      <alignment horizontal="center" vertical="center" wrapText="1"/>
    </xf>
    <xf numFmtId="0" fontId="32" fillId="27" borderId="25" xfId="194" applyFont="1" applyFill="1" applyBorder="1" applyAlignment="1">
      <alignment horizontal="center" vertical="center" wrapText="1"/>
    </xf>
    <xf numFmtId="0" fontId="30" fillId="27" borderId="39" xfId="194" applyFont="1" applyFill="1" applyBorder="1" applyAlignment="1">
      <alignment horizontal="center" vertical="center" wrapText="1"/>
    </xf>
    <xf numFmtId="0" fontId="30" fillId="27" borderId="45" xfId="194" applyFont="1" applyFill="1" applyBorder="1" applyAlignment="1">
      <alignment horizontal="center" vertical="center" wrapText="1"/>
    </xf>
    <xf numFmtId="0" fontId="30" fillId="27" borderId="40" xfId="194" applyFont="1" applyFill="1" applyBorder="1" applyAlignment="1">
      <alignment horizontal="center" vertical="center" wrapText="1"/>
    </xf>
    <xf numFmtId="0" fontId="30" fillId="27" borderId="14" xfId="194" applyFont="1" applyFill="1" applyBorder="1" applyAlignment="1">
      <alignment horizontal="center" vertical="center" wrapText="1"/>
    </xf>
    <xf numFmtId="0" fontId="32" fillId="27" borderId="14" xfId="194" applyFont="1" applyFill="1" applyBorder="1" applyAlignment="1">
      <alignment horizontal="center" vertical="center" wrapText="1"/>
    </xf>
    <xf numFmtId="0" fontId="32" fillId="27" borderId="23" xfId="194" applyFont="1" applyFill="1" applyBorder="1" applyAlignment="1">
      <alignment horizontal="center" vertical="center" wrapText="1"/>
    </xf>
    <xf numFmtId="0" fontId="32" fillId="27" borderId="27" xfId="194" applyFont="1" applyFill="1" applyBorder="1" applyAlignment="1">
      <alignment horizontal="center" vertical="center" wrapText="1"/>
    </xf>
    <xf numFmtId="0" fontId="32" fillId="27" borderId="35" xfId="194" applyFont="1" applyFill="1" applyBorder="1" applyAlignment="1">
      <alignment horizontal="center" vertical="center" wrapText="1"/>
    </xf>
    <xf numFmtId="0" fontId="32" fillId="27" borderId="32" xfId="194" applyFont="1" applyFill="1" applyBorder="1" applyAlignment="1">
      <alignment horizontal="center" vertical="center" wrapText="1"/>
    </xf>
    <xf numFmtId="0" fontId="30" fillId="27" borderId="44" xfId="194" applyFont="1" applyFill="1" applyBorder="1" applyAlignment="1">
      <alignment horizontal="center" vertical="center" wrapText="1"/>
    </xf>
    <xf numFmtId="0" fontId="30" fillId="27" borderId="48" xfId="194" applyFont="1" applyFill="1" applyBorder="1" applyAlignment="1">
      <alignment horizontal="center" vertical="center" wrapText="1"/>
    </xf>
    <xf numFmtId="0" fontId="30" fillId="27" borderId="49" xfId="194" applyFont="1" applyFill="1" applyBorder="1" applyAlignment="1">
      <alignment horizontal="center" vertical="center" wrapText="1"/>
    </xf>
    <xf numFmtId="0" fontId="39" fillId="27" borderId="16" xfId="194" applyFont="1" applyFill="1" applyBorder="1" applyAlignment="1">
      <alignment horizontal="center" vertical="center" wrapText="1"/>
    </xf>
    <xf numFmtId="0" fontId="39" fillId="27" borderId="17" xfId="194" applyFont="1" applyFill="1" applyBorder="1" applyAlignment="1">
      <alignment horizontal="center" vertical="center" wrapText="1"/>
    </xf>
    <xf numFmtId="0" fontId="39" fillId="27" borderId="18" xfId="194" applyFont="1" applyFill="1" applyBorder="1" applyAlignment="1">
      <alignment horizontal="center" vertical="center" wrapText="1"/>
    </xf>
    <xf numFmtId="0" fontId="30" fillId="27" borderId="34" xfId="194" applyFont="1" applyFill="1" applyBorder="1" applyAlignment="1">
      <alignment horizontal="center" vertical="center" wrapText="1"/>
    </xf>
    <xf numFmtId="0" fontId="30" fillId="27" borderId="47" xfId="194" applyFont="1" applyFill="1" applyBorder="1" applyAlignment="1">
      <alignment horizontal="center" vertical="center" wrapText="1"/>
    </xf>
    <xf numFmtId="0" fontId="30" fillId="27" borderId="41" xfId="194" applyFont="1" applyFill="1" applyBorder="1" applyAlignment="1">
      <alignment horizontal="center" vertical="center" wrapText="1"/>
    </xf>
    <xf numFmtId="0" fontId="32" fillId="27" borderId="34" xfId="194" applyFont="1" applyFill="1" applyBorder="1" applyAlignment="1">
      <alignment horizontal="center" vertical="center" wrapText="1"/>
    </xf>
    <xf numFmtId="0" fontId="32" fillId="27" borderId="44" xfId="194" applyFont="1" applyFill="1" applyBorder="1" applyAlignment="1">
      <alignment horizontal="center" vertical="center" wrapText="1"/>
    </xf>
    <xf numFmtId="0" fontId="32" fillId="27" borderId="41" xfId="194" applyFont="1" applyFill="1" applyBorder="1" applyAlignment="1">
      <alignment horizontal="center" vertical="center" wrapText="1"/>
    </xf>
    <xf numFmtId="0" fontId="32" fillId="27" borderId="33" xfId="194" applyFont="1" applyFill="1" applyBorder="1" applyAlignment="1">
      <alignment horizontal="center" vertical="center" wrapText="1"/>
    </xf>
    <xf numFmtId="0" fontId="32" fillId="27" borderId="48" xfId="194" applyFont="1" applyFill="1" applyBorder="1" applyAlignment="1">
      <alignment horizontal="center" vertical="center" wrapText="1"/>
    </xf>
    <xf numFmtId="0" fontId="35" fillId="24" borderId="21" xfId="194" applyFont="1" applyFill="1" applyBorder="1" applyAlignment="1">
      <alignment horizontal="center" vertical="center" wrapText="1"/>
    </xf>
    <xf numFmtId="0" fontId="30" fillId="27" borderId="23" xfId="194" applyFont="1" applyFill="1" applyBorder="1" applyAlignment="1">
      <alignment horizontal="center" vertical="center" wrapText="1"/>
    </xf>
    <xf numFmtId="0" fontId="30" fillId="27" borderId="27" xfId="194" applyFont="1" applyFill="1" applyBorder="1" applyAlignment="1">
      <alignment horizontal="center" vertical="center" wrapText="1"/>
    </xf>
    <xf numFmtId="0" fontId="46" fillId="27" borderId="23" xfId="194" applyFont="1" applyFill="1" applyBorder="1" applyAlignment="1">
      <alignment horizontal="center" vertical="center" wrapText="1"/>
    </xf>
    <xf numFmtId="0" fontId="46" fillId="27" borderId="27" xfId="194" applyFont="1" applyFill="1" applyBorder="1" applyAlignment="1">
      <alignment horizontal="center" vertical="center" wrapText="1"/>
    </xf>
    <xf numFmtId="0" fontId="46" fillId="27" borderId="32" xfId="194" applyFont="1" applyFill="1" applyBorder="1" applyAlignment="1">
      <alignment horizontal="center" vertical="center" wrapText="1"/>
    </xf>
    <xf numFmtId="0" fontId="30" fillId="27" borderId="35" xfId="194" applyFont="1" applyFill="1" applyBorder="1" applyAlignment="1">
      <alignment horizontal="center" vertical="center" wrapText="1"/>
    </xf>
    <xf numFmtId="0" fontId="45" fillId="0" borderId="0" xfId="194" applyFont="1" applyFill="1" applyAlignment="1">
      <alignment horizontal="left" vertical="center" wrapText="1"/>
    </xf>
    <xf numFmtId="0" fontId="34" fillId="26" borderId="23" xfId="194" applyFont="1" applyFill="1" applyBorder="1" applyAlignment="1">
      <alignment horizontal="center" vertical="center"/>
    </xf>
    <xf numFmtId="0" fontId="34" fillId="26" borderId="27" xfId="194" applyFont="1" applyFill="1" applyBorder="1" applyAlignment="1">
      <alignment horizontal="center" vertical="center"/>
    </xf>
    <xf numFmtId="0" fontId="35" fillId="24" borderId="37" xfId="194" applyFont="1" applyFill="1" applyBorder="1" applyAlignment="1">
      <alignment horizontal="center" vertical="center" wrapText="1"/>
    </xf>
    <xf numFmtId="0" fontId="35" fillId="24" borderId="36" xfId="194" applyFont="1" applyFill="1" applyBorder="1" applyAlignment="1">
      <alignment horizontal="center" vertical="center" wrapText="1"/>
    </xf>
    <xf numFmtId="0" fontId="34" fillId="25" borderId="16" xfId="194" applyFont="1" applyFill="1" applyBorder="1" applyAlignment="1">
      <alignment horizontal="center" vertical="center"/>
    </xf>
    <xf numFmtId="0" fontId="34" fillId="25" borderId="28" xfId="194" applyFont="1" applyFill="1" applyBorder="1" applyAlignment="1">
      <alignment horizontal="center" vertical="center"/>
    </xf>
    <xf numFmtId="0" fontId="34" fillId="24" borderId="0" xfId="194" applyFont="1" applyFill="1" applyAlignment="1">
      <alignment horizontal="left" vertical="center" wrapText="1"/>
    </xf>
    <xf numFmtId="0" fontId="37" fillId="24" borderId="0" xfId="194" applyFont="1" applyFill="1" applyAlignment="1">
      <alignment horizontal="left" vertical="center" wrapText="1"/>
    </xf>
  </cellXfs>
  <cellStyles count="203">
    <cellStyle name="20% - Accent1 2" xfId="1"/>
    <cellStyle name="20% - Accent1 2 2" xfId="2"/>
    <cellStyle name="20% - Accent1 3" xfId="3"/>
    <cellStyle name="20% - Accent1 4" xfId="4"/>
    <cellStyle name="20% - Accent2 2" xfId="5"/>
    <cellStyle name="20% - Accent2 2 2" xfId="6"/>
    <cellStyle name="20% - Accent2 3" xfId="7"/>
    <cellStyle name="20% - Accent2 4" xfId="8"/>
    <cellStyle name="20% - Accent3 2" xfId="9"/>
    <cellStyle name="20% - Accent3 2 2" xfId="10"/>
    <cellStyle name="20% - Accent3 3" xfId="11"/>
    <cellStyle name="20% - Accent3 4" xfId="12"/>
    <cellStyle name="20% - Accent4 2" xfId="13"/>
    <cellStyle name="20% - Accent4 2 2" xfId="14"/>
    <cellStyle name="20% - Accent4 3" xfId="15"/>
    <cellStyle name="20% - Accent4 4" xfId="16"/>
    <cellStyle name="20% - Accent5 2" xfId="17"/>
    <cellStyle name="20% - Accent5 2 2" xfId="18"/>
    <cellStyle name="20% - Accent5 3" xfId="19"/>
    <cellStyle name="20% - Accent5 4" xfId="20"/>
    <cellStyle name="20% - Accent6 2" xfId="21"/>
    <cellStyle name="20% - Accent6 2 2" xfId="22"/>
    <cellStyle name="20% - Accent6 3" xfId="23"/>
    <cellStyle name="20% - Accent6 4" xfId="24"/>
    <cellStyle name="40% - Accent1 2" xfId="25"/>
    <cellStyle name="40% - Accent1 2 2" xfId="26"/>
    <cellStyle name="40% - Accent1 3" xfId="27"/>
    <cellStyle name="40% - Accent1 4" xfId="28"/>
    <cellStyle name="40% - Accent2 2" xfId="29"/>
    <cellStyle name="40% - Accent2 2 2" xfId="30"/>
    <cellStyle name="40% - Accent2 3" xfId="31"/>
    <cellStyle name="40% - Accent2 4" xfId="32"/>
    <cellStyle name="40% - Accent3 2" xfId="33"/>
    <cellStyle name="40% - Accent3 2 2" xfId="34"/>
    <cellStyle name="40% - Accent3 3" xfId="35"/>
    <cellStyle name="40% - Accent3 4" xfId="36"/>
    <cellStyle name="40% - Accent4 2" xfId="37"/>
    <cellStyle name="40% - Accent4 2 2" xfId="38"/>
    <cellStyle name="40% - Accent4 3" xfId="39"/>
    <cellStyle name="40% - Accent4 4" xfId="40"/>
    <cellStyle name="40% - Accent5 2" xfId="41"/>
    <cellStyle name="40% - Accent5 2 2" xfId="42"/>
    <cellStyle name="40% - Accent5 3" xfId="43"/>
    <cellStyle name="40% - Accent5 4" xfId="44"/>
    <cellStyle name="40% - Accent6 2" xfId="45"/>
    <cellStyle name="40% - Accent6 2 2" xfId="46"/>
    <cellStyle name="40% - Accent6 3" xfId="47"/>
    <cellStyle name="40% - Accent6 4" xfId="48"/>
    <cellStyle name="60% - Accent1 2" xfId="49"/>
    <cellStyle name="60% - Accent1 2 2" xfId="50"/>
    <cellStyle name="60% - Accent1 3" xfId="51"/>
    <cellStyle name="60% - Accent1 4" xfId="52"/>
    <cellStyle name="60% - Accent2 2" xfId="53"/>
    <cellStyle name="60% - Accent2 2 2" xfId="54"/>
    <cellStyle name="60% - Accent2 3" xfId="55"/>
    <cellStyle name="60% - Accent2 4" xfId="56"/>
    <cellStyle name="60% - Accent3 2" xfId="57"/>
    <cellStyle name="60% - Accent3 2 2" xfId="58"/>
    <cellStyle name="60% - Accent3 3" xfId="59"/>
    <cellStyle name="60% - Accent3 4" xfId="60"/>
    <cellStyle name="60% - Accent4 2" xfId="61"/>
    <cellStyle name="60% - Accent4 2 2" xfId="62"/>
    <cellStyle name="60% - Accent4 3" xfId="63"/>
    <cellStyle name="60% - Accent4 4" xfId="64"/>
    <cellStyle name="60% - Accent5 2" xfId="65"/>
    <cellStyle name="60% - Accent5 2 2" xfId="66"/>
    <cellStyle name="60% - Accent5 3" xfId="67"/>
    <cellStyle name="60% - Accent5 4" xfId="68"/>
    <cellStyle name="60% - Accent6 2" xfId="69"/>
    <cellStyle name="60% - Accent6 2 2" xfId="70"/>
    <cellStyle name="60% - Accent6 3" xfId="71"/>
    <cellStyle name="60% - Accent6 4" xfId="72"/>
    <cellStyle name="Accent1 2" xfId="73"/>
    <cellStyle name="Accent1 2 2" xfId="74"/>
    <cellStyle name="Accent1 3" xfId="75"/>
    <cellStyle name="Accent1 4" xfId="76"/>
    <cellStyle name="Accent2 2" xfId="77"/>
    <cellStyle name="Accent2 2 2" xfId="78"/>
    <cellStyle name="Accent2 3" xfId="79"/>
    <cellStyle name="Accent2 4" xfId="80"/>
    <cellStyle name="Accent3 2" xfId="81"/>
    <cellStyle name="Accent3 2 2" xfId="82"/>
    <cellStyle name="Accent3 3" xfId="83"/>
    <cellStyle name="Accent3 4" xfId="84"/>
    <cellStyle name="Accent4 2" xfId="85"/>
    <cellStyle name="Accent4 2 2" xfId="86"/>
    <cellStyle name="Accent4 3" xfId="87"/>
    <cellStyle name="Accent4 4" xfId="88"/>
    <cellStyle name="Accent5 2" xfId="89"/>
    <cellStyle name="Accent5 2 2" xfId="90"/>
    <cellStyle name="Accent5 3" xfId="91"/>
    <cellStyle name="Accent5 4" xfId="92"/>
    <cellStyle name="Accent6 2" xfId="93"/>
    <cellStyle name="Accent6 2 2" xfId="94"/>
    <cellStyle name="Accent6 3" xfId="95"/>
    <cellStyle name="Accent6 4" xfId="96"/>
    <cellStyle name="Bad 2" xfId="97"/>
    <cellStyle name="Bad 2 2" xfId="98"/>
    <cellStyle name="Bad 3" xfId="99"/>
    <cellStyle name="Bad 4" xfId="100"/>
    <cellStyle name="Calculation 2" xfId="101"/>
    <cellStyle name="Calculation 2 2" xfId="102"/>
    <cellStyle name="Calculation 3" xfId="103"/>
    <cellStyle name="Calculation 4" xfId="104"/>
    <cellStyle name="Check Cell 2" xfId="105"/>
    <cellStyle name="Check Cell 2 2" xfId="106"/>
    <cellStyle name="Check Cell 3" xfId="107"/>
    <cellStyle name="Check Cell 4" xfId="108"/>
    <cellStyle name="Comma [0] 2" xfId="109"/>
    <cellStyle name="Comma [0] 2 2" xfId="188"/>
    <cellStyle name="Comma [0] 3" xfId="189"/>
    <cellStyle name="Comma [0] 3 2" xfId="197"/>
    <cellStyle name="Comma [0] 3 2 2" xfId="198"/>
    <cellStyle name="Comma 2" xfId="110"/>
    <cellStyle name="Comma 2 2" xfId="111"/>
    <cellStyle name="Comma 2 2 2" xfId="112"/>
    <cellStyle name="Comma 2 2 3" xfId="113"/>
    <cellStyle name="Comma 2 3" xfId="192"/>
    <cellStyle name="Comma 3" xfId="114"/>
    <cellStyle name="Comma 3 2" xfId="115"/>
    <cellStyle name="Comma 4" xfId="187"/>
    <cellStyle name="Explanatory Text 2" xfId="116"/>
    <cellStyle name="Explanatory Text 2 2" xfId="117"/>
    <cellStyle name="Explanatory Text 3" xfId="118"/>
    <cellStyle name="Explanatory Text 4" xfId="119"/>
    <cellStyle name="Good 2" xfId="120"/>
    <cellStyle name="Good 2 2" xfId="121"/>
    <cellStyle name="Good 3" xfId="122"/>
    <cellStyle name="Good 4" xfId="123"/>
    <cellStyle name="Heading 1 2" xfId="124"/>
    <cellStyle name="Heading 1 2 2" xfId="125"/>
    <cellStyle name="Heading 1 3" xfId="126"/>
    <cellStyle name="Heading 1 4" xfId="127"/>
    <cellStyle name="Heading 2 2" xfId="128"/>
    <cellStyle name="Heading 2 2 2" xfId="129"/>
    <cellStyle name="Heading 2 3" xfId="130"/>
    <cellStyle name="Heading 2 4" xfId="131"/>
    <cellStyle name="Heading 3 2" xfId="132"/>
    <cellStyle name="Heading 3 2 2" xfId="133"/>
    <cellStyle name="Heading 3 3" xfId="134"/>
    <cellStyle name="Heading 3 4" xfId="135"/>
    <cellStyle name="Heading 4 2" xfId="136"/>
    <cellStyle name="Heading 4 2 2" xfId="137"/>
    <cellStyle name="Heading 4 3" xfId="138"/>
    <cellStyle name="Heading 4 4" xfId="139"/>
    <cellStyle name="Hyperlink" xfId="193" builtinId="8"/>
    <cellStyle name="Input 2" xfId="140"/>
    <cellStyle name="Input 2 2" xfId="141"/>
    <cellStyle name="Input 3" xfId="142"/>
    <cellStyle name="Input 4" xfId="143"/>
    <cellStyle name="Linked Cell 2" xfId="144"/>
    <cellStyle name="Linked Cell 2 2" xfId="145"/>
    <cellStyle name="Linked Cell 3" xfId="146"/>
    <cellStyle name="Linked Cell 4" xfId="147"/>
    <cellStyle name="Neutral 2" xfId="148"/>
    <cellStyle name="Neutral 2 2" xfId="149"/>
    <cellStyle name="Neutral 3" xfId="150"/>
    <cellStyle name="Neutral 4" xfId="151"/>
    <cellStyle name="Normal" xfId="0" builtinId="0"/>
    <cellStyle name="Normal 2" xfId="152"/>
    <cellStyle name="Normal 2 10" xfId="199"/>
    <cellStyle name="Normal 2 2" xfId="153"/>
    <cellStyle name="Normal 2 2 2" xfId="185"/>
    <cellStyle name="Normal 2 2 3" xfId="196"/>
    <cellStyle name="Normal 2 3" xfId="154"/>
    <cellStyle name="Normal 2 3 2" xfId="195"/>
    <cellStyle name="Normal 2 4" xfId="155"/>
    <cellStyle name="Normal 2 5" xfId="156"/>
    <cellStyle name="Normal 2 6" xfId="157"/>
    <cellStyle name="Normal 2 7" xfId="158"/>
    <cellStyle name="Normal 2 8" xfId="159"/>
    <cellStyle name="Normal 2 9" xfId="184"/>
    <cellStyle name="Normal 3" xfId="160"/>
    <cellStyle name="Normal 3 2" xfId="200"/>
    <cellStyle name="Normal 3 2 2" xfId="201"/>
    <cellStyle name="Normal 4" xfId="183"/>
    <cellStyle name="Normal 4 2" xfId="161"/>
    <cellStyle name="Normal 4 3" xfId="202"/>
    <cellStyle name="Normal 5" xfId="186"/>
    <cellStyle name="Normal 6" xfId="190"/>
    <cellStyle name="Normal 7" xfId="191"/>
    <cellStyle name="Normal 8" xfId="194"/>
    <cellStyle name="Note 2" xfId="162"/>
    <cellStyle name="Note 2 2" xfId="163"/>
    <cellStyle name="Note 2 2 2" xfId="164"/>
    <cellStyle name="Note 3" xfId="165"/>
    <cellStyle name="Note 4" xfId="166"/>
    <cellStyle name="Output 2" xfId="167"/>
    <cellStyle name="Output 2 2" xfId="168"/>
    <cellStyle name="Output 3" xfId="169"/>
    <cellStyle name="Output 4" xfId="170"/>
    <cellStyle name="Title 2" xfId="171"/>
    <cellStyle name="Title 2 2" xfId="172"/>
    <cellStyle name="Title 3" xfId="173"/>
    <cellStyle name="Title 4" xfId="174"/>
    <cellStyle name="Total 2" xfId="175"/>
    <cellStyle name="Total 2 2" xfId="176"/>
    <cellStyle name="Total 3" xfId="177"/>
    <cellStyle name="Total 4" xfId="178"/>
    <cellStyle name="Warning Text 2" xfId="179"/>
    <cellStyle name="Warning Text 2 2" xfId="180"/>
    <cellStyle name="Warning Text 3" xfId="181"/>
    <cellStyle name="Warning Text 4" xfId="1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H53"/>
  <sheetViews>
    <sheetView tabSelected="1" view="pageBreakPreview" zoomScale="14" zoomScaleNormal="14" zoomScaleSheetLayoutView="14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20" sqref="M20"/>
    </sheetView>
  </sheetViews>
  <sheetFormatPr defaultColWidth="15.28515625" defaultRowHeight="49.9" customHeight="1" x14ac:dyDescent="0.2"/>
  <cols>
    <col min="1" max="1" width="27.42578125" style="59" customWidth="1"/>
    <col min="2" max="2" width="110.7109375" style="2" customWidth="1"/>
    <col min="3" max="3" width="15.140625" style="57" customWidth="1"/>
    <col min="4" max="4" width="15.7109375" style="57" customWidth="1"/>
    <col min="5" max="6" width="15.7109375" style="3" customWidth="1"/>
    <col min="7" max="10" width="16.7109375" style="3" customWidth="1"/>
    <col min="11" max="11" width="18.7109375" style="3" customWidth="1"/>
    <col min="12" max="13" width="16.7109375" style="3" customWidth="1"/>
    <col min="14" max="14" width="16.7109375" style="3" hidden="1" customWidth="1"/>
    <col min="15" max="16" width="16.7109375" style="3" customWidth="1"/>
    <col min="17" max="17" width="14.7109375" style="3" customWidth="1"/>
    <col min="18" max="18" width="18.85546875" style="3" customWidth="1"/>
    <col min="19" max="19" width="15.140625" style="3" customWidth="1"/>
    <col min="20" max="20" width="16.28515625" style="3" customWidth="1"/>
    <col min="21" max="26" width="17.7109375" style="3" customWidth="1"/>
    <col min="27" max="31" width="15.7109375" style="3" customWidth="1"/>
    <col min="32" max="32" width="23.85546875" style="3" customWidth="1"/>
    <col min="33" max="34" width="17.7109375" style="3" customWidth="1"/>
    <col min="35" max="36" width="14.7109375" style="3" customWidth="1"/>
    <col min="37" max="50" width="17.7109375" style="3" customWidth="1"/>
    <col min="51" max="51" width="20.28515625" style="3" customWidth="1"/>
    <col min="52" max="52" width="21.85546875" style="3" customWidth="1"/>
    <col min="53" max="53" width="21.140625" style="3" customWidth="1"/>
    <col min="54" max="54" width="17.7109375" style="3" customWidth="1"/>
    <col min="55" max="55" width="18.42578125" style="3" customWidth="1"/>
    <col min="56" max="57" width="17.7109375" style="3" customWidth="1"/>
    <col min="58" max="58" width="17.7109375" style="3" hidden="1" customWidth="1"/>
    <col min="59" max="59" width="17.7109375" style="50" hidden="1" customWidth="1"/>
    <col min="60" max="60" width="17.7109375" style="50" customWidth="1"/>
    <col min="61" max="16384" width="15.28515625" style="3"/>
  </cols>
  <sheetData>
    <row r="1" spans="1:60" s="2" customFormat="1" ht="44.1" customHeight="1" x14ac:dyDescent="0.2">
      <c r="A1" s="61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</row>
    <row r="2" spans="1:60" s="2" customFormat="1" ht="44.1" hidden="1" customHeight="1" x14ac:dyDescent="0.2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</row>
    <row r="3" spans="1:60" s="2" customFormat="1" ht="44.1" customHeight="1" x14ac:dyDescent="0.2">
      <c r="A3" s="61" t="s">
        <v>47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</row>
    <row r="4" spans="1:60" ht="26.25" customHeight="1" thickBot="1" x14ac:dyDescent="0.25">
      <c r="A4" s="62"/>
      <c r="B4" s="62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2"/>
      <c r="AZ4" s="63"/>
      <c r="BA4" s="63"/>
      <c r="BB4" s="63"/>
      <c r="BC4" s="63"/>
      <c r="BD4" s="63"/>
      <c r="BE4" s="63"/>
      <c r="BF4" s="63"/>
      <c r="BG4" s="63"/>
      <c r="BH4" s="3"/>
    </row>
    <row r="5" spans="1:60" s="4" customFormat="1" ht="48" customHeight="1" thickBot="1" x14ac:dyDescent="0.25">
      <c r="A5" s="64" t="s">
        <v>0</v>
      </c>
      <c r="B5" s="67" t="s">
        <v>52</v>
      </c>
      <c r="C5" s="70" t="s">
        <v>25</v>
      </c>
      <c r="D5" s="73" t="s">
        <v>26</v>
      </c>
      <c r="E5" s="74" t="s">
        <v>35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 t="s">
        <v>32</v>
      </c>
      <c r="T5" s="76"/>
      <c r="U5" s="76"/>
      <c r="V5" s="76"/>
      <c r="W5" s="77"/>
      <c r="X5" s="77"/>
      <c r="Y5" s="77"/>
      <c r="Z5" s="78"/>
      <c r="AA5" s="75" t="s">
        <v>37</v>
      </c>
      <c r="AB5" s="76"/>
      <c r="AC5" s="76"/>
      <c r="AD5" s="76"/>
      <c r="AE5" s="76"/>
      <c r="AF5" s="76"/>
      <c r="AG5" s="76"/>
      <c r="AH5" s="76"/>
      <c r="AI5" s="82" t="s">
        <v>31</v>
      </c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4"/>
      <c r="AY5" s="85" t="s">
        <v>39</v>
      </c>
      <c r="AZ5" s="85" t="s">
        <v>82</v>
      </c>
      <c r="BA5" s="85" t="s">
        <v>83</v>
      </c>
      <c r="BB5" s="88" t="s">
        <v>27</v>
      </c>
      <c r="BC5" s="77"/>
      <c r="BD5" s="77"/>
      <c r="BE5" s="89"/>
      <c r="BF5" s="70" t="s">
        <v>72</v>
      </c>
      <c r="BG5" s="79" t="s">
        <v>66</v>
      </c>
      <c r="BH5" s="79" t="s">
        <v>73</v>
      </c>
    </row>
    <row r="6" spans="1:60" s="4" customFormat="1" ht="48" customHeight="1" thickBot="1" x14ac:dyDescent="0.25">
      <c r="A6" s="65"/>
      <c r="B6" s="68"/>
      <c r="C6" s="71"/>
      <c r="D6" s="73"/>
      <c r="E6" s="73" t="s">
        <v>25</v>
      </c>
      <c r="F6" s="73" t="s">
        <v>26</v>
      </c>
      <c r="G6" s="73" t="s">
        <v>36</v>
      </c>
      <c r="H6" s="73"/>
      <c r="I6" s="73"/>
      <c r="J6" s="73"/>
      <c r="K6" s="73" t="s">
        <v>49</v>
      </c>
      <c r="L6" s="73" t="s">
        <v>60</v>
      </c>
      <c r="M6" s="73"/>
      <c r="N6" s="73"/>
      <c r="O6" s="73"/>
      <c r="P6" s="73"/>
      <c r="Q6" s="73" t="s">
        <v>67</v>
      </c>
      <c r="R6" s="73" t="s">
        <v>16</v>
      </c>
      <c r="S6" s="70" t="s">
        <v>26</v>
      </c>
      <c r="T6" s="94" t="s">
        <v>58</v>
      </c>
      <c r="U6" s="95"/>
      <c r="V6" s="95"/>
      <c r="W6" s="73" t="s">
        <v>15</v>
      </c>
      <c r="X6" s="73"/>
      <c r="Y6" s="73"/>
      <c r="Z6" s="79" t="s">
        <v>16</v>
      </c>
      <c r="AA6" s="79" t="s">
        <v>25</v>
      </c>
      <c r="AB6" s="70" t="s">
        <v>26</v>
      </c>
      <c r="AC6" s="73" t="s">
        <v>54</v>
      </c>
      <c r="AD6" s="73"/>
      <c r="AE6" s="73"/>
      <c r="AF6" s="73"/>
      <c r="AG6" s="70" t="s">
        <v>15</v>
      </c>
      <c r="AH6" s="70" t="s">
        <v>16</v>
      </c>
      <c r="AI6" s="72" t="s">
        <v>25</v>
      </c>
      <c r="AJ6" s="72" t="s">
        <v>26</v>
      </c>
      <c r="AK6" s="72" t="s">
        <v>59</v>
      </c>
      <c r="AL6" s="72"/>
      <c r="AM6" s="72"/>
      <c r="AN6" s="72"/>
      <c r="AO6" s="96" t="s">
        <v>78</v>
      </c>
      <c r="AP6" s="97"/>
      <c r="AQ6" s="97"/>
      <c r="AR6" s="98"/>
      <c r="AS6" s="85" t="s">
        <v>15</v>
      </c>
      <c r="AT6" s="99"/>
      <c r="AU6" s="99"/>
      <c r="AV6" s="99"/>
      <c r="AW6" s="79"/>
      <c r="AX6" s="72" t="s">
        <v>16</v>
      </c>
      <c r="AY6" s="86"/>
      <c r="AZ6" s="86"/>
      <c r="BA6" s="86"/>
      <c r="BB6" s="90"/>
      <c r="BC6" s="91"/>
      <c r="BD6" s="91"/>
      <c r="BE6" s="92"/>
      <c r="BF6" s="71"/>
      <c r="BG6" s="81"/>
      <c r="BH6" s="81"/>
    </row>
    <row r="7" spans="1:60" s="4" customFormat="1" ht="53.25" customHeight="1" thickBot="1" x14ac:dyDescent="0.25">
      <c r="A7" s="66"/>
      <c r="B7" s="69"/>
      <c r="C7" s="72"/>
      <c r="D7" s="73"/>
      <c r="E7" s="73"/>
      <c r="F7" s="73"/>
      <c r="G7" s="5" t="s">
        <v>61</v>
      </c>
      <c r="H7" s="5" t="s">
        <v>62</v>
      </c>
      <c r="I7" s="5" t="s">
        <v>64</v>
      </c>
      <c r="J7" s="5" t="s">
        <v>65</v>
      </c>
      <c r="K7" s="73"/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73"/>
      <c r="R7" s="73"/>
      <c r="S7" s="72"/>
      <c r="T7" s="6" t="s">
        <v>55</v>
      </c>
      <c r="U7" s="6" t="s">
        <v>56</v>
      </c>
      <c r="V7" s="7" t="s">
        <v>17</v>
      </c>
      <c r="W7" s="5" t="s">
        <v>55</v>
      </c>
      <c r="X7" s="5" t="s">
        <v>56</v>
      </c>
      <c r="Y7" s="5" t="s">
        <v>67</v>
      </c>
      <c r="Z7" s="80"/>
      <c r="AA7" s="80"/>
      <c r="AB7" s="72"/>
      <c r="AC7" s="5" t="s">
        <v>55</v>
      </c>
      <c r="AD7" s="5" t="s">
        <v>56</v>
      </c>
      <c r="AE7" s="5" t="s">
        <v>57</v>
      </c>
      <c r="AF7" s="5" t="s">
        <v>17</v>
      </c>
      <c r="AG7" s="72"/>
      <c r="AH7" s="72"/>
      <c r="AI7" s="73"/>
      <c r="AJ7" s="73"/>
      <c r="AK7" s="5" t="s">
        <v>55</v>
      </c>
      <c r="AL7" s="5" t="s">
        <v>56</v>
      </c>
      <c r="AM7" s="5" t="s">
        <v>57</v>
      </c>
      <c r="AN7" s="5" t="s">
        <v>17</v>
      </c>
      <c r="AO7" s="8" t="s">
        <v>55</v>
      </c>
      <c r="AP7" s="8" t="s">
        <v>56</v>
      </c>
      <c r="AQ7" s="8" t="s">
        <v>57</v>
      </c>
      <c r="AR7" s="8" t="s">
        <v>17</v>
      </c>
      <c r="AS7" s="8" t="s">
        <v>55</v>
      </c>
      <c r="AT7" s="8" t="s">
        <v>56</v>
      </c>
      <c r="AU7" s="8" t="s">
        <v>57</v>
      </c>
      <c r="AV7" s="8" t="s">
        <v>81</v>
      </c>
      <c r="AW7" s="8" t="s">
        <v>17</v>
      </c>
      <c r="AX7" s="73"/>
      <c r="AY7" s="87"/>
      <c r="AZ7" s="72"/>
      <c r="BA7" s="72"/>
      <c r="BB7" s="5" t="s">
        <v>14</v>
      </c>
      <c r="BC7" s="5" t="s">
        <v>36</v>
      </c>
      <c r="BD7" s="5" t="s">
        <v>15</v>
      </c>
      <c r="BE7" s="9" t="s">
        <v>16</v>
      </c>
      <c r="BF7" s="72"/>
      <c r="BG7" s="80"/>
      <c r="BH7" s="80"/>
    </row>
    <row r="8" spans="1:60" s="22" customFormat="1" ht="45.95" customHeight="1" x14ac:dyDescent="0.2">
      <c r="A8" s="93" t="s">
        <v>20</v>
      </c>
      <c r="B8" s="10" t="s">
        <v>70</v>
      </c>
      <c r="C8" s="11">
        <v>200</v>
      </c>
      <c r="D8" s="11">
        <v>240</v>
      </c>
      <c r="E8" s="11">
        <v>100</v>
      </c>
      <c r="F8" s="12">
        <v>150</v>
      </c>
      <c r="G8" s="12">
        <v>115</v>
      </c>
      <c r="H8" s="12">
        <v>117</v>
      </c>
      <c r="I8" s="11">
        <v>49</v>
      </c>
      <c r="J8" s="11">
        <v>53</v>
      </c>
      <c r="K8" s="11">
        <f t="shared" ref="K8:K15" si="0">SUM(G8:J8)</f>
        <v>334</v>
      </c>
      <c r="L8" s="11">
        <v>115</v>
      </c>
      <c r="M8" s="11">
        <v>17</v>
      </c>
      <c r="N8" s="11">
        <f>SUM(L8:M8)</f>
        <v>132</v>
      </c>
      <c r="O8" s="12">
        <v>11</v>
      </c>
      <c r="P8" s="12">
        <v>7</v>
      </c>
      <c r="Q8" s="12">
        <f t="shared" ref="Q8:Q15" si="1">SUM(N8:P8)</f>
        <v>150</v>
      </c>
      <c r="R8" s="13">
        <v>76</v>
      </c>
      <c r="S8" s="12">
        <v>43</v>
      </c>
      <c r="T8" s="11">
        <v>56</v>
      </c>
      <c r="U8" s="11">
        <v>50</v>
      </c>
      <c r="V8" s="11">
        <f>SUM(T8:U8)</f>
        <v>106</v>
      </c>
      <c r="W8" s="11">
        <v>42</v>
      </c>
      <c r="X8" s="11">
        <v>1</v>
      </c>
      <c r="Y8" s="11">
        <f>SUM(W8:X8)</f>
        <v>43</v>
      </c>
      <c r="Z8" s="13">
        <v>30</v>
      </c>
      <c r="AA8" s="11">
        <v>60</v>
      </c>
      <c r="AB8" s="11">
        <v>60</v>
      </c>
      <c r="AC8" s="14">
        <v>37</v>
      </c>
      <c r="AD8" s="14">
        <v>45</v>
      </c>
      <c r="AE8" s="14">
        <v>15</v>
      </c>
      <c r="AF8" s="14">
        <f>SUM(AC8:AE8)</f>
        <v>97</v>
      </c>
      <c r="AG8" s="11">
        <v>40</v>
      </c>
      <c r="AH8" s="13">
        <v>34</v>
      </c>
      <c r="AI8" s="11">
        <v>40</v>
      </c>
      <c r="AJ8" s="11">
        <v>39</v>
      </c>
      <c r="AK8" s="15">
        <v>42</v>
      </c>
      <c r="AL8" s="16">
        <v>37</v>
      </c>
      <c r="AM8" s="16">
        <v>28</v>
      </c>
      <c r="AN8" s="16">
        <f t="shared" ref="AN8:AN15" si="2">SUM(AK8:AM8)</f>
        <v>107</v>
      </c>
      <c r="AO8" s="16">
        <v>31</v>
      </c>
      <c r="AP8" s="16">
        <v>27</v>
      </c>
      <c r="AQ8" s="16">
        <v>25</v>
      </c>
      <c r="AR8" s="16">
        <f>SUM(AO8:AQ8)</f>
        <v>83</v>
      </c>
      <c r="AS8" s="16">
        <v>31</v>
      </c>
      <c r="AT8" s="16">
        <v>8</v>
      </c>
      <c r="AU8" s="16"/>
      <c r="AV8" s="16"/>
      <c r="AW8" s="16">
        <f>SUM(AS8:AV8)</f>
        <v>39</v>
      </c>
      <c r="AX8" s="13">
        <v>33</v>
      </c>
      <c r="AY8" s="16"/>
      <c r="AZ8" s="16"/>
      <c r="BA8" s="16"/>
      <c r="BB8" s="17">
        <f>F8+S8+AB8+AJ8</f>
        <v>292</v>
      </c>
      <c r="BC8" s="18">
        <f t="shared" ref="BC8:BC15" si="3">K8+V8+AF8+AN8</f>
        <v>644</v>
      </c>
      <c r="BD8" s="19">
        <f>Q8+Y8+AG8+AW8</f>
        <v>272</v>
      </c>
      <c r="BE8" s="20">
        <f>R8+Z8+AH8+AX8+AY8+AZ8+BA8</f>
        <v>173</v>
      </c>
      <c r="BF8" s="20">
        <f t="shared" ref="BF8:BF15" si="4">D8-Q8-Y8</f>
        <v>47</v>
      </c>
      <c r="BG8" s="21">
        <f>BB8-BE8</f>
        <v>119</v>
      </c>
      <c r="BH8" s="21">
        <f t="shared" ref="BH8:BH15" si="5">D8-BE8</f>
        <v>67</v>
      </c>
    </row>
    <row r="9" spans="1:60" s="22" customFormat="1" ht="45.95" customHeight="1" x14ac:dyDescent="0.2">
      <c r="A9" s="93"/>
      <c r="B9" s="23" t="s">
        <v>18</v>
      </c>
      <c r="C9" s="24">
        <v>120</v>
      </c>
      <c r="D9" s="24">
        <v>120</v>
      </c>
      <c r="E9" s="11">
        <v>60</v>
      </c>
      <c r="F9" s="12">
        <v>60</v>
      </c>
      <c r="G9" s="12">
        <v>5</v>
      </c>
      <c r="H9" s="12">
        <v>8</v>
      </c>
      <c r="I9" s="11">
        <v>6</v>
      </c>
      <c r="J9" s="11">
        <v>37</v>
      </c>
      <c r="K9" s="11">
        <f t="shared" si="0"/>
        <v>56</v>
      </c>
      <c r="L9" s="11">
        <v>5</v>
      </c>
      <c r="M9" s="11">
        <v>3</v>
      </c>
      <c r="N9" s="11">
        <f t="shared" ref="N9:N37" si="6">SUM(L9:M9)</f>
        <v>8</v>
      </c>
      <c r="O9" s="12">
        <v>1</v>
      </c>
      <c r="P9" s="12">
        <v>1</v>
      </c>
      <c r="Q9" s="12">
        <f>SUM(N9:P9)</f>
        <v>10</v>
      </c>
      <c r="R9" s="13">
        <v>4</v>
      </c>
      <c r="S9" s="12">
        <v>1</v>
      </c>
      <c r="T9" s="11">
        <v>1</v>
      </c>
      <c r="U9" s="11">
        <v>3</v>
      </c>
      <c r="V9" s="11">
        <f>SUM(T9:U9)</f>
        <v>4</v>
      </c>
      <c r="W9" s="11">
        <v>1</v>
      </c>
      <c r="X9" s="11">
        <v>0</v>
      </c>
      <c r="Y9" s="11">
        <f t="shared" ref="Y9:Y15" si="7">SUM(W9:X9)</f>
        <v>1</v>
      </c>
      <c r="Z9" s="13">
        <v>0</v>
      </c>
      <c r="AA9" s="11">
        <v>36</v>
      </c>
      <c r="AB9" s="11">
        <v>36</v>
      </c>
      <c r="AC9" s="14">
        <v>4</v>
      </c>
      <c r="AD9" s="14">
        <v>10</v>
      </c>
      <c r="AE9" s="14">
        <v>1</v>
      </c>
      <c r="AF9" s="14">
        <f>SUM(AC9:AE9)</f>
        <v>15</v>
      </c>
      <c r="AG9" s="11">
        <v>3</v>
      </c>
      <c r="AH9" s="13">
        <v>2</v>
      </c>
      <c r="AI9" s="11">
        <v>24</v>
      </c>
      <c r="AJ9" s="11">
        <v>24</v>
      </c>
      <c r="AK9" s="14">
        <v>3</v>
      </c>
      <c r="AL9" s="25">
        <v>4</v>
      </c>
      <c r="AM9" s="25">
        <v>8</v>
      </c>
      <c r="AN9" s="16">
        <f t="shared" si="2"/>
        <v>15</v>
      </c>
      <c r="AO9" s="16">
        <v>3</v>
      </c>
      <c r="AP9" s="16">
        <v>3</v>
      </c>
      <c r="AQ9" s="16">
        <v>7</v>
      </c>
      <c r="AR9" s="16">
        <f t="shared" ref="AR9:AR37" si="8">SUM(AO9:AQ9)</f>
        <v>13</v>
      </c>
      <c r="AS9" s="16">
        <v>3</v>
      </c>
      <c r="AT9" s="16"/>
      <c r="AU9" s="16"/>
      <c r="AV9" s="16"/>
      <c r="AW9" s="16">
        <f t="shared" ref="AW9:AW37" si="9">SUM(AS9:AV9)</f>
        <v>3</v>
      </c>
      <c r="AX9" s="13">
        <v>3</v>
      </c>
      <c r="AY9" s="16">
        <v>8</v>
      </c>
      <c r="AZ9" s="16"/>
      <c r="BA9" s="16"/>
      <c r="BB9" s="17">
        <f t="shared" ref="BB9:BB37" si="10">F9+S9+AB9+AJ9</f>
        <v>121</v>
      </c>
      <c r="BC9" s="18">
        <f t="shared" si="3"/>
        <v>90</v>
      </c>
      <c r="BD9" s="19">
        <f t="shared" ref="BD9:BD15" si="11">Q9+Y9+AG9+AW9</f>
        <v>17</v>
      </c>
      <c r="BE9" s="20">
        <f t="shared" ref="BE9:BE37" si="12">R9+Z9+AH9+AX9+AY9+AZ9+BA9</f>
        <v>17</v>
      </c>
      <c r="BF9" s="20">
        <f t="shared" si="4"/>
        <v>109</v>
      </c>
      <c r="BG9" s="21">
        <f t="shared" ref="BG9:BG37" si="13">BB9-BE9</f>
        <v>104</v>
      </c>
      <c r="BH9" s="21">
        <f t="shared" si="5"/>
        <v>103</v>
      </c>
    </row>
    <row r="10" spans="1:60" s="22" customFormat="1" ht="45.95" customHeight="1" x14ac:dyDescent="0.2">
      <c r="A10" s="93"/>
      <c r="B10" s="23" t="s">
        <v>69</v>
      </c>
      <c r="C10" s="24">
        <v>120</v>
      </c>
      <c r="D10" s="11">
        <v>200</v>
      </c>
      <c r="E10" s="11">
        <v>60</v>
      </c>
      <c r="F10" s="12">
        <v>127</v>
      </c>
      <c r="G10" s="12">
        <v>79</v>
      </c>
      <c r="H10" s="12">
        <v>84</v>
      </c>
      <c r="I10" s="11">
        <v>79</v>
      </c>
      <c r="J10" s="11">
        <v>52</v>
      </c>
      <c r="K10" s="11">
        <f t="shared" si="0"/>
        <v>294</v>
      </c>
      <c r="L10" s="11">
        <v>79</v>
      </c>
      <c r="M10" s="11">
        <v>17</v>
      </c>
      <c r="N10" s="11">
        <f t="shared" si="6"/>
        <v>96</v>
      </c>
      <c r="O10" s="12">
        <v>20</v>
      </c>
      <c r="P10" s="12">
        <v>11</v>
      </c>
      <c r="Q10" s="12">
        <f t="shared" si="1"/>
        <v>127</v>
      </c>
      <c r="R10" s="13">
        <v>45</v>
      </c>
      <c r="S10" s="12">
        <v>23</v>
      </c>
      <c r="T10" s="11">
        <v>33</v>
      </c>
      <c r="U10" s="11">
        <v>24</v>
      </c>
      <c r="V10" s="11">
        <f t="shared" ref="V10:V37" si="14">SUM(T10:U10)</f>
        <v>57</v>
      </c>
      <c r="W10" s="11">
        <v>19</v>
      </c>
      <c r="X10" s="11">
        <v>4</v>
      </c>
      <c r="Y10" s="11">
        <f t="shared" si="7"/>
        <v>23</v>
      </c>
      <c r="Z10" s="13">
        <v>9</v>
      </c>
      <c r="AA10" s="11">
        <v>36</v>
      </c>
      <c r="AB10" s="11">
        <v>36</v>
      </c>
      <c r="AC10" s="14">
        <v>32</v>
      </c>
      <c r="AD10" s="14">
        <v>20</v>
      </c>
      <c r="AE10" s="14">
        <v>15</v>
      </c>
      <c r="AF10" s="14">
        <f t="shared" ref="AF10:AF37" si="15">SUM(AC10:AE10)</f>
        <v>67</v>
      </c>
      <c r="AG10" s="11">
        <v>31</v>
      </c>
      <c r="AH10" s="13">
        <v>24</v>
      </c>
      <c r="AI10" s="11">
        <v>24</v>
      </c>
      <c r="AJ10" s="11">
        <v>33</v>
      </c>
      <c r="AK10" s="14">
        <v>47</v>
      </c>
      <c r="AL10" s="25">
        <v>22</v>
      </c>
      <c r="AM10" s="25">
        <v>15</v>
      </c>
      <c r="AN10" s="16">
        <f t="shared" si="2"/>
        <v>84</v>
      </c>
      <c r="AO10" s="16">
        <v>30</v>
      </c>
      <c r="AP10" s="16">
        <v>15</v>
      </c>
      <c r="AQ10" s="16">
        <v>8</v>
      </c>
      <c r="AR10" s="16">
        <f t="shared" si="8"/>
        <v>53</v>
      </c>
      <c r="AS10" s="16">
        <v>30</v>
      </c>
      <c r="AT10" s="16">
        <v>3</v>
      </c>
      <c r="AU10" s="16"/>
      <c r="AV10" s="16"/>
      <c r="AW10" s="16">
        <f t="shared" si="9"/>
        <v>33</v>
      </c>
      <c r="AX10" s="13">
        <v>28</v>
      </c>
      <c r="AY10" s="16"/>
      <c r="AZ10" s="16"/>
      <c r="BA10" s="16"/>
      <c r="BB10" s="17">
        <f t="shared" si="10"/>
        <v>219</v>
      </c>
      <c r="BC10" s="18">
        <f t="shared" si="3"/>
        <v>502</v>
      </c>
      <c r="BD10" s="19">
        <f t="shared" si="11"/>
        <v>214</v>
      </c>
      <c r="BE10" s="20">
        <f t="shared" si="12"/>
        <v>106</v>
      </c>
      <c r="BF10" s="20">
        <f t="shared" si="4"/>
        <v>50</v>
      </c>
      <c r="BG10" s="21">
        <f t="shared" si="13"/>
        <v>113</v>
      </c>
      <c r="BH10" s="21">
        <f t="shared" si="5"/>
        <v>94</v>
      </c>
    </row>
    <row r="11" spans="1:60" s="22" customFormat="1" ht="45.95" customHeight="1" x14ac:dyDescent="0.2">
      <c r="A11" s="93"/>
      <c r="B11" s="23" t="s">
        <v>71</v>
      </c>
      <c r="C11" s="24">
        <v>140</v>
      </c>
      <c r="D11" s="24">
        <v>140</v>
      </c>
      <c r="E11" s="11">
        <v>70</v>
      </c>
      <c r="F11" s="12">
        <v>70</v>
      </c>
      <c r="G11" s="12">
        <v>37</v>
      </c>
      <c r="H11" s="12">
        <v>64</v>
      </c>
      <c r="I11" s="11">
        <v>40</v>
      </c>
      <c r="J11" s="11">
        <v>60</v>
      </c>
      <c r="K11" s="11">
        <f t="shared" si="0"/>
        <v>201</v>
      </c>
      <c r="L11" s="11">
        <v>37</v>
      </c>
      <c r="M11" s="11">
        <v>18</v>
      </c>
      <c r="N11" s="11">
        <f t="shared" si="6"/>
        <v>55</v>
      </c>
      <c r="O11" s="12">
        <v>4</v>
      </c>
      <c r="P11" s="12">
        <v>8</v>
      </c>
      <c r="Q11" s="12">
        <f t="shared" si="1"/>
        <v>67</v>
      </c>
      <c r="R11" s="13">
        <v>24</v>
      </c>
      <c r="S11" s="12">
        <v>9</v>
      </c>
      <c r="T11" s="11">
        <v>3</v>
      </c>
      <c r="U11" s="11">
        <v>14</v>
      </c>
      <c r="V11" s="11">
        <f t="shared" si="14"/>
        <v>17</v>
      </c>
      <c r="W11" s="11">
        <v>3</v>
      </c>
      <c r="X11" s="11">
        <v>6</v>
      </c>
      <c r="Y11" s="11">
        <f t="shared" si="7"/>
        <v>9</v>
      </c>
      <c r="Z11" s="13">
        <v>4</v>
      </c>
      <c r="AA11" s="11">
        <v>42</v>
      </c>
      <c r="AB11" s="11">
        <v>42</v>
      </c>
      <c r="AC11" s="14">
        <v>10</v>
      </c>
      <c r="AD11" s="14">
        <v>41</v>
      </c>
      <c r="AE11" s="14">
        <v>9</v>
      </c>
      <c r="AF11" s="14">
        <f t="shared" si="15"/>
        <v>60</v>
      </c>
      <c r="AG11" s="11">
        <v>12</v>
      </c>
      <c r="AH11" s="13">
        <v>10</v>
      </c>
      <c r="AI11" s="11">
        <v>28</v>
      </c>
      <c r="AJ11" s="11">
        <v>28</v>
      </c>
      <c r="AK11" s="14">
        <v>23</v>
      </c>
      <c r="AL11" s="25">
        <v>17</v>
      </c>
      <c r="AM11" s="25">
        <v>5</v>
      </c>
      <c r="AN11" s="16">
        <f t="shared" si="2"/>
        <v>45</v>
      </c>
      <c r="AO11" s="16">
        <v>17</v>
      </c>
      <c r="AP11" s="16">
        <v>11</v>
      </c>
      <c r="AQ11" s="16">
        <v>3</v>
      </c>
      <c r="AR11" s="16">
        <f t="shared" si="8"/>
        <v>31</v>
      </c>
      <c r="AS11" s="16">
        <v>17</v>
      </c>
      <c r="AT11" s="16"/>
      <c r="AU11" s="16"/>
      <c r="AV11" s="16"/>
      <c r="AW11" s="16">
        <f t="shared" si="9"/>
        <v>17</v>
      </c>
      <c r="AX11" s="13">
        <v>16</v>
      </c>
      <c r="AY11" s="16"/>
      <c r="AZ11" s="16"/>
      <c r="BA11" s="16"/>
      <c r="BB11" s="17">
        <f t="shared" si="10"/>
        <v>149</v>
      </c>
      <c r="BC11" s="18">
        <f t="shared" si="3"/>
        <v>323</v>
      </c>
      <c r="BD11" s="19">
        <f t="shared" si="11"/>
        <v>105</v>
      </c>
      <c r="BE11" s="20">
        <f t="shared" si="12"/>
        <v>54</v>
      </c>
      <c r="BF11" s="20">
        <f t="shared" si="4"/>
        <v>64</v>
      </c>
      <c r="BG11" s="21">
        <f t="shared" si="13"/>
        <v>95</v>
      </c>
      <c r="BH11" s="21">
        <f t="shared" si="5"/>
        <v>86</v>
      </c>
    </row>
    <row r="12" spans="1:60" s="22" customFormat="1" ht="45.95" customHeight="1" x14ac:dyDescent="0.2">
      <c r="A12" s="93"/>
      <c r="B12" s="23" t="s">
        <v>19</v>
      </c>
      <c r="C12" s="24">
        <v>280</v>
      </c>
      <c r="D12" s="11">
        <v>320</v>
      </c>
      <c r="E12" s="11">
        <v>140</v>
      </c>
      <c r="F12" s="12">
        <v>200</v>
      </c>
      <c r="G12" s="26">
        <v>337</v>
      </c>
      <c r="H12" s="12">
        <v>285</v>
      </c>
      <c r="I12" s="11">
        <v>169</v>
      </c>
      <c r="J12" s="11">
        <v>131</v>
      </c>
      <c r="K12" s="11">
        <f t="shared" si="0"/>
        <v>922</v>
      </c>
      <c r="L12" s="11">
        <v>200</v>
      </c>
      <c r="M12" s="11"/>
      <c r="N12" s="11">
        <f>SUM(L12:M12)</f>
        <v>200</v>
      </c>
      <c r="O12" s="12"/>
      <c r="P12" s="12"/>
      <c r="Q12" s="12">
        <f t="shared" si="1"/>
        <v>200</v>
      </c>
      <c r="R12" s="13">
        <v>89</v>
      </c>
      <c r="S12" s="12">
        <v>80</v>
      </c>
      <c r="T12" s="11">
        <v>121</v>
      </c>
      <c r="U12" s="11">
        <v>113</v>
      </c>
      <c r="V12" s="11">
        <f t="shared" si="14"/>
        <v>234</v>
      </c>
      <c r="W12" s="11">
        <v>80</v>
      </c>
      <c r="X12" s="11">
        <v>0</v>
      </c>
      <c r="Y12" s="11">
        <f t="shared" si="7"/>
        <v>80</v>
      </c>
      <c r="Z12" s="13">
        <v>52</v>
      </c>
      <c r="AA12" s="11">
        <v>84</v>
      </c>
      <c r="AB12" s="11">
        <v>163</v>
      </c>
      <c r="AC12" s="14">
        <v>169</v>
      </c>
      <c r="AD12" s="14">
        <v>122</v>
      </c>
      <c r="AE12" s="14">
        <v>28</v>
      </c>
      <c r="AF12" s="14">
        <f t="shared" si="15"/>
        <v>319</v>
      </c>
      <c r="AG12" s="11">
        <v>163</v>
      </c>
      <c r="AH12" s="13">
        <v>130</v>
      </c>
      <c r="AI12" s="11">
        <v>56</v>
      </c>
      <c r="AJ12" s="11">
        <v>70</v>
      </c>
      <c r="AK12" s="14">
        <v>190</v>
      </c>
      <c r="AL12" s="25">
        <v>117</v>
      </c>
      <c r="AM12" s="25">
        <v>27</v>
      </c>
      <c r="AN12" s="16">
        <f t="shared" si="2"/>
        <v>334</v>
      </c>
      <c r="AO12" s="16">
        <v>131</v>
      </c>
      <c r="AP12" s="16">
        <v>78</v>
      </c>
      <c r="AQ12" s="16">
        <v>23</v>
      </c>
      <c r="AR12" s="16">
        <f t="shared" si="8"/>
        <v>232</v>
      </c>
      <c r="AS12" s="16">
        <v>70</v>
      </c>
      <c r="AT12" s="16"/>
      <c r="AU12" s="16"/>
      <c r="AV12" s="16"/>
      <c r="AW12" s="16">
        <f t="shared" si="9"/>
        <v>70</v>
      </c>
      <c r="AX12" s="13">
        <v>59</v>
      </c>
      <c r="AY12" s="16"/>
      <c r="AZ12" s="16"/>
      <c r="BA12" s="16"/>
      <c r="BB12" s="17">
        <f t="shared" si="10"/>
        <v>513</v>
      </c>
      <c r="BC12" s="18">
        <f t="shared" si="3"/>
        <v>1809</v>
      </c>
      <c r="BD12" s="19">
        <f t="shared" si="11"/>
        <v>513</v>
      </c>
      <c r="BE12" s="20">
        <f t="shared" si="12"/>
        <v>330</v>
      </c>
      <c r="BF12" s="20">
        <f t="shared" si="4"/>
        <v>40</v>
      </c>
      <c r="BG12" s="21">
        <f t="shared" si="13"/>
        <v>183</v>
      </c>
      <c r="BH12" s="21">
        <f t="shared" si="5"/>
        <v>-10</v>
      </c>
    </row>
    <row r="13" spans="1:60" s="22" customFormat="1" ht="45.95" customHeight="1" x14ac:dyDescent="0.2">
      <c r="A13" s="93"/>
      <c r="B13" s="23" t="s">
        <v>1</v>
      </c>
      <c r="C13" s="24">
        <v>280</v>
      </c>
      <c r="D13" s="11">
        <v>320</v>
      </c>
      <c r="E13" s="11">
        <v>140</v>
      </c>
      <c r="F13" s="12">
        <v>200</v>
      </c>
      <c r="G13" s="26">
        <v>364</v>
      </c>
      <c r="H13" s="12">
        <v>285</v>
      </c>
      <c r="I13" s="11">
        <v>137</v>
      </c>
      <c r="J13" s="11">
        <v>130</v>
      </c>
      <c r="K13" s="11">
        <f t="shared" si="0"/>
        <v>916</v>
      </c>
      <c r="L13" s="11">
        <v>200</v>
      </c>
      <c r="M13" s="11"/>
      <c r="N13" s="11">
        <f t="shared" si="6"/>
        <v>200</v>
      </c>
      <c r="O13" s="12"/>
      <c r="P13" s="12"/>
      <c r="Q13" s="12">
        <f t="shared" si="1"/>
        <v>200</v>
      </c>
      <c r="R13" s="13">
        <v>89</v>
      </c>
      <c r="S13" s="12">
        <v>83</v>
      </c>
      <c r="T13" s="11">
        <v>157</v>
      </c>
      <c r="U13" s="11">
        <v>139</v>
      </c>
      <c r="V13" s="11">
        <f t="shared" si="14"/>
        <v>296</v>
      </c>
      <c r="W13" s="11">
        <v>83</v>
      </c>
      <c r="X13" s="11">
        <v>0</v>
      </c>
      <c r="Y13" s="11">
        <f t="shared" si="7"/>
        <v>83</v>
      </c>
      <c r="Z13" s="13">
        <v>43</v>
      </c>
      <c r="AA13" s="11">
        <v>84</v>
      </c>
      <c r="AB13" s="11">
        <v>136</v>
      </c>
      <c r="AC13" s="14">
        <v>144</v>
      </c>
      <c r="AD13" s="14">
        <v>139</v>
      </c>
      <c r="AE13" s="14">
        <v>40</v>
      </c>
      <c r="AF13" s="14">
        <f t="shared" si="15"/>
        <v>323</v>
      </c>
      <c r="AG13" s="11">
        <v>136</v>
      </c>
      <c r="AH13" s="13">
        <v>106</v>
      </c>
      <c r="AI13" s="11">
        <v>56</v>
      </c>
      <c r="AJ13" s="11">
        <v>103</v>
      </c>
      <c r="AK13" s="14">
        <v>208</v>
      </c>
      <c r="AL13" s="25">
        <v>119</v>
      </c>
      <c r="AM13" s="25">
        <v>31</v>
      </c>
      <c r="AN13" s="16">
        <f t="shared" si="2"/>
        <v>358</v>
      </c>
      <c r="AO13" s="16">
        <v>122</v>
      </c>
      <c r="AP13" s="16">
        <v>66</v>
      </c>
      <c r="AQ13" s="16">
        <v>21</v>
      </c>
      <c r="AR13" s="16">
        <f t="shared" si="8"/>
        <v>209</v>
      </c>
      <c r="AS13" s="16">
        <v>103</v>
      </c>
      <c r="AT13" s="16"/>
      <c r="AU13" s="16"/>
      <c r="AV13" s="16"/>
      <c r="AW13" s="16">
        <f t="shared" si="9"/>
        <v>103</v>
      </c>
      <c r="AX13" s="26">
        <v>78</v>
      </c>
      <c r="AY13" s="16"/>
      <c r="AZ13" s="16"/>
      <c r="BA13" s="16">
        <v>17</v>
      </c>
      <c r="BB13" s="17">
        <f t="shared" si="10"/>
        <v>522</v>
      </c>
      <c r="BC13" s="18">
        <f t="shared" si="3"/>
        <v>1893</v>
      </c>
      <c r="BD13" s="19">
        <f t="shared" si="11"/>
        <v>522</v>
      </c>
      <c r="BE13" s="20">
        <f t="shared" si="12"/>
        <v>333</v>
      </c>
      <c r="BF13" s="20">
        <f t="shared" si="4"/>
        <v>37</v>
      </c>
      <c r="BG13" s="21">
        <f t="shared" si="13"/>
        <v>189</v>
      </c>
      <c r="BH13" s="21">
        <f t="shared" si="5"/>
        <v>-13</v>
      </c>
    </row>
    <row r="14" spans="1:60" s="22" customFormat="1" ht="45.95" customHeight="1" x14ac:dyDescent="0.2">
      <c r="A14" s="93"/>
      <c r="B14" s="23" t="s">
        <v>29</v>
      </c>
      <c r="C14" s="27">
        <v>120</v>
      </c>
      <c r="D14" s="27">
        <v>120</v>
      </c>
      <c r="E14" s="11">
        <v>60</v>
      </c>
      <c r="F14" s="12">
        <v>60</v>
      </c>
      <c r="G14" s="12">
        <v>18</v>
      </c>
      <c r="H14" s="12">
        <v>54</v>
      </c>
      <c r="I14" s="11">
        <v>24</v>
      </c>
      <c r="J14" s="11">
        <v>40</v>
      </c>
      <c r="K14" s="11">
        <f t="shared" si="0"/>
        <v>136</v>
      </c>
      <c r="L14" s="11">
        <v>18</v>
      </c>
      <c r="M14" s="11">
        <v>19</v>
      </c>
      <c r="N14" s="11">
        <f t="shared" si="6"/>
        <v>37</v>
      </c>
      <c r="O14" s="12">
        <v>7</v>
      </c>
      <c r="P14" s="12">
        <v>8</v>
      </c>
      <c r="Q14" s="12">
        <f t="shared" si="1"/>
        <v>52</v>
      </c>
      <c r="R14" s="13">
        <v>17</v>
      </c>
      <c r="S14" s="12">
        <v>13</v>
      </c>
      <c r="T14" s="11">
        <v>6</v>
      </c>
      <c r="U14" s="11">
        <v>10</v>
      </c>
      <c r="V14" s="11">
        <f t="shared" si="14"/>
        <v>16</v>
      </c>
      <c r="W14" s="11">
        <v>6</v>
      </c>
      <c r="X14" s="11">
        <v>7</v>
      </c>
      <c r="Y14" s="11">
        <f t="shared" si="7"/>
        <v>13</v>
      </c>
      <c r="Z14" s="13">
        <v>7</v>
      </c>
      <c r="AA14" s="11">
        <v>36</v>
      </c>
      <c r="AB14" s="11">
        <v>36</v>
      </c>
      <c r="AC14" s="14">
        <v>6</v>
      </c>
      <c r="AD14" s="14">
        <v>23</v>
      </c>
      <c r="AE14" s="14">
        <v>10</v>
      </c>
      <c r="AF14" s="14">
        <f t="shared" si="15"/>
        <v>39</v>
      </c>
      <c r="AG14" s="11">
        <v>7</v>
      </c>
      <c r="AH14" s="13">
        <v>6</v>
      </c>
      <c r="AI14" s="11">
        <v>24</v>
      </c>
      <c r="AJ14" s="11">
        <v>24</v>
      </c>
      <c r="AK14" s="28">
        <v>2</v>
      </c>
      <c r="AL14" s="29">
        <v>15</v>
      </c>
      <c r="AM14" s="29">
        <v>9</v>
      </c>
      <c r="AN14" s="16">
        <f t="shared" si="2"/>
        <v>26</v>
      </c>
      <c r="AO14" s="16">
        <v>1</v>
      </c>
      <c r="AP14" s="16">
        <v>10</v>
      </c>
      <c r="AQ14" s="16">
        <v>6</v>
      </c>
      <c r="AR14" s="16">
        <f t="shared" si="8"/>
        <v>17</v>
      </c>
      <c r="AS14" s="16">
        <v>1</v>
      </c>
      <c r="AT14" s="16"/>
      <c r="AU14" s="16"/>
      <c r="AV14" s="16"/>
      <c r="AW14" s="16">
        <f t="shared" si="9"/>
        <v>1</v>
      </c>
      <c r="AX14" s="13">
        <v>1</v>
      </c>
      <c r="AY14" s="16"/>
      <c r="AZ14" s="16"/>
      <c r="BA14" s="16"/>
      <c r="BB14" s="17">
        <f t="shared" si="10"/>
        <v>133</v>
      </c>
      <c r="BC14" s="18">
        <f t="shared" si="3"/>
        <v>217</v>
      </c>
      <c r="BD14" s="19">
        <f t="shared" si="11"/>
        <v>73</v>
      </c>
      <c r="BE14" s="20">
        <f t="shared" si="12"/>
        <v>31</v>
      </c>
      <c r="BF14" s="20">
        <f t="shared" si="4"/>
        <v>55</v>
      </c>
      <c r="BG14" s="21">
        <f t="shared" si="13"/>
        <v>102</v>
      </c>
      <c r="BH14" s="21">
        <f t="shared" si="5"/>
        <v>89</v>
      </c>
    </row>
    <row r="15" spans="1:60" s="22" customFormat="1" ht="45.95" customHeight="1" thickBot="1" x14ac:dyDescent="0.25">
      <c r="A15" s="93"/>
      <c r="B15" s="30" t="s">
        <v>2</v>
      </c>
      <c r="C15" s="27">
        <v>140</v>
      </c>
      <c r="D15" s="27">
        <v>140</v>
      </c>
      <c r="E15" s="11">
        <v>70</v>
      </c>
      <c r="F15" s="12">
        <v>97</v>
      </c>
      <c r="G15" s="12">
        <v>52</v>
      </c>
      <c r="H15" s="12">
        <v>67</v>
      </c>
      <c r="I15" s="11">
        <v>26</v>
      </c>
      <c r="J15" s="11">
        <v>27</v>
      </c>
      <c r="K15" s="11">
        <f t="shared" si="0"/>
        <v>172</v>
      </c>
      <c r="L15" s="11">
        <v>52</v>
      </c>
      <c r="M15" s="11">
        <v>31</v>
      </c>
      <c r="N15" s="11">
        <f t="shared" si="6"/>
        <v>83</v>
      </c>
      <c r="O15" s="12">
        <v>8</v>
      </c>
      <c r="P15" s="12">
        <v>6</v>
      </c>
      <c r="Q15" s="12">
        <f t="shared" si="1"/>
        <v>97</v>
      </c>
      <c r="R15" s="13">
        <v>12</v>
      </c>
      <c r="S15" s="12">
        <v>7</v>
      </c>
      <c r="T15" s="11">
        <v>1</v>
      </c>
      <c r="U15" s="11">
        <v>7</v>
      </c>
      <c r="V15" s="11">
        <f t="shared" si="14"/>
        <v>8</v>
      </c>
      <c r="W15" s="11">
        <v>1</v>
      </c>
      <c r="X15" s="11">
        <v>6</v>
      </c>
      <c r="Y15" s="11">
        <f t="shared" si="7"/>
        <v>7</v>
      </c>
      <c r="Z15" s="13">
        <v>2</v>
      </c>
      <c r="AA15" s="11">
        <v>42</v>
      </c>
      <c r="AB15" s="11"/>
      <c r="AC15" s="14"/>
      <c r="AD15" s="14"/>
      <c r="AE15" s="14"/>
      <c r="AF15" s="14">
        <f t="shared" si="15"/>
        <v>0</v>
      </c>
      <c r="AG15" s="11"/>
      <c r="AH15" s="13"/>
      <c r="AI15" s="11">
        <v>28</v>
      </c>
      <c r="AJ15" s="11">
        <v>28</v>
      </c>
      <c r="AK15" s="28">
        <v>18</v>
      </c>
      <c r="AL15" s="29">
        <v>9</v>
      </c>
      <c r="AM15" s="29">
        <v>2</v>
      </c>
      <c r="AN15" s="16">
        <f t="shared" si="2"/>
        <v>29</v>
      </c>
      <c r="AO15" s="16">
        <v>14</v>
      </c>
      <c r="AP15" s="16">
        <v>5</v>
      </c>
      <c r="AQ15" s="16"/>
      <c r="AR15" s="16">
        <f t="shared" si="8"/>
        <v>19</v>
      </c>
      <c r="AS15" s="16">
        <v>14</v>
      </c>
      <c r="AT15" s="16">
        <v>2</v>
      </c>
      <c r="AU15" s="16"/>
      <c r="AV15" s="16">
        <v>3</v>
      </c>
      <c r="AW15" s="16">
        <f t="shared" si="9"/>
        <v>19</v>
      </c>
      <c r="AX15" s="26">
        <v>14</v>
      </c>
      <c r="AY15" s="16"/>
      <c r="AZ15" s="16"/>
      <c r="BA15" s="16"/>
      <c r="BB15" s="17">
        <f t="shared" si="10"/>
        <v>132</v>
      </c>
      <c r="BC15" s="18">
        <f t="shared" si="3"/>
        <v>209</v>
      </c>
      <c r="BD15" s="19">
        <f t="shared" si="11"/>
        <v>123</v>
      </c>
      <c r="BE15" s="20">
        <f t="shared" si="12"/>
        <v>28</v>
      </c>
      <c r="BF15" s="20">
        <f t="shared" si="4"/>
        <v>36</v>
      </c>
      <c r="BG15" s="21">
        <f t="shared" si="13"/>
        <v>104</v>
      </c>
      <c r="BH15" s="21">
        <f t="shared" si="5"/>
        <v>112</v>
      </c>
    </row>
    <row r="16" spans="1:60" s="34" customFormat="1" ht="45.95" customHeight="1" thickBot="1" x14ac:dyDescent="0.25">
      <c r="A16" s="101" t="s">
        <v>3</v>
      </c>
      <c r="B16" s="102"/>
      <c r="C16" s="31">
        <f t="shared" ref="C16:BH16" si="16">SUM(C8:C15)</f>
        <v>1400</v>
      </c>
      <c r="D16" s="31">
        <f t="shared" si="16"/>
        <v>1600</v>
      </c>
      <c r="E16" s="31">
        <f t="shared" si="16"/>
        <v>700</v>
      </c>
      <c r="F16" s="31">
        <f t="shared" si="16"/>
        <v>964</v>
      </c>
      <c r="G16" s="31">
        <f t="shared" si="16"/>
        <v>1007</v>
      </c>
      <c r="H16" s="31">
        <f t="shared" si="16"/>
        <v>964</v>
      </c>
      <c r="I16" s="31">
        <f t="shared" si="16"/>
        <v>530</v>
      </c>
      <c r="J16" s="31">
        <f t="shared" si="16"/>
        <v>530</v>
      </c>
      <c r="K16" s="31">
        <f t="shared" si="16"/>
        <v>3031</v>
      </c>
      <c r="L16" s="31">
        <f t="shared" si="16"/>
        <v>706</v>
      </c>
      <c r="M16" s="31">
        <f t="shared" si="16"/>
        <v>105</v>
      </c>
      <c r="N16" s="31">
        <f t="shared" si="16"/>
        <v>811</v>
      </c>
      <c r="O16" s="31">
        <f t="shared" si="16"/>
        <v>51</v>
      </c>
      <c r="P16" s="31">
        <f t="shared" si="16"/>
        <v>41</v>
      </c>
      <c r="Q16" s="31">
        <f t="shared" si="16"/>
        <v>903</v>
      </c>
      <c r="R16" s="31">
        <f t="shared" si="16"/>
        <v>356</v>
      </c>
      <c r="S16" s="31">
        <f t="shared" si="16"/>
        <v>259</v>
      </c>
      <c r="T16" s="31">
        <f t="shared" si="16"/>
        <v>378</v>
      </c>
      <c r="U16" s="31">
        <f t="shared" si="16"/>
        <v>360</v>
      </c>
      <c r="V16" s="31">
        <f t="shared" si="16"/>
        <v>738</v>
      </c>
      <c r="W16" s="31">
        <f t="shared" si="16"/>
        <v>235</v>
      </c>
      <c r="X16" s="31">
        <f t="shared" si="16"/>
        <v>24</v>
      </c>
      <c r="Y16" s="31">
        <f t="shared" si="16"/>
        <v>259</v>
      </c>
      <c r="Z16" s="31">
        <f t="shared" si="16"/>
        <v>147</v>
      </c>
      <c r="AA16" s="31">
        <f t="shared" si="16"/>
        <v>420</v>
      </c>
      <c r="AB16" s="31">
        <f t="shared" si="16"/>
        <v>509</v>
      </c>
      <c r="AC16" s="31">
        <f t="shared" si="16"/>
        <v>402</v>
      </c>
      <c r="AD16" s="31">
        <f t="shared" si="16"/>
        <v>400</v>
      </c>
      <c r="AE16" s="31">
        <f t="shared" si="16"/>
        <v>118</v>
      </c>
      <c r="AF16" s="31">
        <f t="shared" si="16"/>
        <v>920</v>
      </c>
      <c r="AG16" s="31">
        <f t="shared" si="16"/>
        <v>392</v>
      </c>
      <c r="AH16" s="31">
        <f t="shared" si="16"/>
        <v>312</v>
      </c>
      <c r="AI16" s="31">
        <f t="shared" si="16"/>
        <v>280</v>
      </c>
      <c r="AJ16" s="31">
        <f t="shared" si="16"/>
        <v>349</v>
      </c>
      <c r="AK16" s="31">
        <f t="shared" si="16"/>
        <v>533</v>
      </c>
      <c r="AL16" s="31">
        <f t="shared" si="16"/>
        <v>340</v>
      </c>
      <c r="AM16" s="31">
        <f t="shared" si="16"/>
        <v>125</v>
      </c>
      <c r="AN16" s="31">
        <f t="shared" si="16"/>
        <v>998</v>
      </c>
      <c r="AO16" s="31">
        <f t="shared" si="16"/>
        <v>349</v>
      </c>
      <c r="AP16" s="31">
        <f t="shared" si="16"/>
        <v>215</v>
      </c>
      <c r="AQ16" s="31">
        <f t="shared" si="16"/>
        <v>93</v>
      </c>
      <c r="AR16" s="31">
        <f t="shared" si="16"/>
        <v>657</v>
      </c>
      <c r="AS16" s="31">
        <f t="shared" si="16"/>
        <v>269</v>
      </c>
      <c r="AT16" s="31">
        <f t="shared" si="16"/>
        <v>13</v>
      </c>
      <c r="AU16" s="31">
        <f t="shared" si="16"/>
        <v>0</v>
      </c>
      <c r="AV16" s="31">
        <f t="shared" si="16"/>
        <v>3</v>
      </c>
      <c r="AW16" s="31">
        <f t="shared" si="16"/>
        <v>285</v>
      </c>
      <c r="AX16" s="31">
        <f t="shared" ref="AX16:BA16" si="17">SUM(AX8:AX15)</f>
        <v>232</v>
      </c>
      <c r="AY16" s="31">
        <f t="shared" si="17"/>
        <v>8</v>
      </c>
      <c r="AZ16" s="31">
        <f t="shared" si="17"/>
        <v>0</v>
      </c>
      <c r="BA16" s="31">
        <f t="shared" si="17"/>
        <v>17</v>
      </c>
      <c r="BB16" s="31">
        <f t="shared" si="16"/>
        <v>2081</v>
      </c>
      <c r="BC16" s="32">
        <f t="shared" si="16"/>
        <v>5687</v>
      </c>
      <c r="BD16" s="31">
        <f t="shared" si="16"/>
        <v>1839</v>
      </c>
      <c r="BE16" s="33">
        <f t="shared" si="16"/>
        <v>1072</v>
      </c>
      <c r="BF16" s="33">
        <f t="shared" si="16"/>
        <v>438</v>
      </c>
      <c r="BG16" s="33">
        <f t="shared" si="16"/>
        <v>1009</v>
      </c>
      <c r="BH16" s="33">
        <f t="shared" si="16"/>
        <v>528</v>
      </c>
    </row>
    <row r="17" spans="1:60" s="22" customFormat="1" ht="45.95" customHeight="1" x14ac:dyDescent="0.2">
      <c r="A17" s="93" t="s">
        <v>21</v>
      </c>
      <c r="B17" s="10" t="s">
        <v>4</v>
      </c>
      <c r="C17" s="11">
        <v>280</v>
      </c>
      <c r="D17" s="11">
        <v>320</v>
      </c>
      <c r="E17" s="11">
        <v>140</v>
      </c>
      <c r="F17" s="12">
        <v>146</v>
      </c>
      <c r="G17" s="26">
        <v>301</v>
      </c>
      <c r="H17" s="12">
        <v>219</v>
      </c>
      <c r="I17" s="11">
        <v>135</v>
      </c>
      <c r="J17" s="11">
        <v>111</v>
      </c>
      <c r="K17" s="11">
        <f>SUM(G17:J17)</f>
        <v>766</v>
      </c>
      <c r="L17" s="11">
        <v>146</v>
      </c>
      <c r="M17" s="11"/>
      <c r="N17" s="11">
        <f t="shared" si="6"/>
        <v>146</v>
      </c>
      <c r="O17" s="12"/>
      <c r="P17" s="12"/>
      <c r="Q17" s="12">
        <f t="shared" ref="Q17:Q28" si="18">SUM(N17:P17)</f>
        <v>146</v>
      </c>
      <c r="R17" s="13">
        <v>71</v>
      </c>
      <c r="S17" s="11">
        <v>131</v>
      </c>
      <c r="T17" s="11">
        <v>210</v>
      </c>
      <c r="U17" s="11">
        <v>94</v>
      </c>
      <c r="V17" s="11">
        <f t="shared" si="14"/>
        <v>304</v>
      </c>
      <c r="W17" s="11">
        <v>131</v>
      </c>
      <c r="X17" s="11">
        <v>0</v>
      </c>
      <c r="Y17" s="11">
        <f t="shared" ref="Y17:Y37" si="19">SUM(W17:X17)</f>
        <v>131</v>
      </c>
      <c r="Z17" s="13">
        <v>99</v>
      </c>
      <c r="AA17" s="11">
        <v>84</v>
      </c>
      <c r="AB17" s="35">
        <v>155</v>
      </c>
      <c r="AC17" s="15">
        <v>213</v>
      </c>
      <c r="AD17" s="15">
        <v>118</v>
      </c>
      <c r="AE17" s="15">
        <v>30</v>
      </c>
      <c r="AF17" s="14">
        <f t="shared" si="15"/>
        <v>361</v>
      </c>
      <c r="AG17" s="36">
        <v>155</v>
      </c>
      <c r="AH17" s="13">
        <v>136</v>
      </c>
      <c r="AI17" s="11">
        <v>56</v>
      </c>
      <c r="AJ17" s="11">
        <v>13</v>
      </c>
      <c r="AK17" s="11">
        <v>109</v>
      </c>
      <c r="AL17" s="36">
        <v>72</v>
      </c>
      <c r="AM17" s="36">
        <v>25</v>
      </c>
      <c r="AN17" s="16">
        <f t="shared" ref="AN17:AN28" si="20">SUM(AK17:AM17)</f>
        <v>206</v>
      </c>
      <c r="AO17" s="16">
        <v>77</v>
      </c>
      <c r="AP17" s="16">
        <v>51</v>
      </c>
      <c r="AQ17" s="16">
        <v>20</v>
      </c>
      <c r="AR17" s="16">
        <f t="shared" si="8"/>
        <v>148</v>
      </c>
      <c r="AS17" s="16">
        <v>13</v>
      </c>
      <c r="AT17" s="16"/>
      <c r="AU17" s="16"/>
      <c r="AV17" s="16"/>
      <c r="AW17" s="16">
        <f t="shared" si="9"/>
        <v>13</v>
      </c>
      <c r="AX17" s="13">
        <v>13</v>
      </c>
      <c r="AY17" s="16"/>
      <c r="AZ17" s="60">
        <v>0</v>
      </c>
      <c r="BA17" s="16">
        <v>1</v>
      </c>
      <c r="BB17" s="17">
        <f t="shared" si="10"/>
        <v>445</v>
      </c>
      <c r="BC17" s="18">
        <f>K17+V17+AF17+AN17</f>
        <v>1637</v>
      </c>
      <c r="BD17" s="19">
        <f t="shared" ref="BD17:BD28" si="21">Q17+Y17+AG17+AW17</f>
        <v>445</v>
      </c>
      <c r="BE17" s="20">
        <f t="shared" si="12"/>
        <v>320</v>
      </c>
      <c r="BF17" s="20">
        <f t="shared" ref="BF17:BF28" si="22">D17-Q17-Y17</f>
        <v>43</v>
      </c>
      <c r="BG17" s="21">
        <f t="shared" si="13"/>
        <v>125</v>
      </c>
      <c r="BH17" s="21">
        <f t="shared" ref="BH17:BH28" si="23">D17-BE17</f>
        <v>0</v>
      </c>
    </row>
    <row r="18" spans="1:60" s="22" customFormat="1" ht="45.95" customHeight="1" x14ac:dyDescent="0.2">
      <c r="A18" s="93"/>
      <c r="B18" s="23" t="s">
        <v>5</v>
      </c>
      <c r="C18" s="24">
        <v>140</v>
      </c>
      <c r="D18" s="24">
        <v>140</v>
      </c>
      <c r="E18" s="11">
        <v>70</v>
      </c>
      <c r="F18" s="12">
        <v>85</v>
      </c>
      <c r="G18" s="12">
        <v>62</v>
      </c>
      <c r="H18" s="12">
        <v>65</v>
      </c>
      <c r="I18" s="11">
        <v>49</v>
      </c>
      <c r="J18" s="11">
        <v>47</v>
      </c>
      <c r="K18" s="11">
        <f t="shared" ref="K18:K28" si="24">SUM(G18:J18)</f>
        <v>223</v>
      </c>
      <c r="L18" s="11">
        <v>62</v>
      </c>
      <c r="M18" s="11">
        <v>12</v>
      </c>
      <c r="N18" s="11">
        <f t="shared" si="6"/>
        <v>74</v>
      </c>
      <c r="O18" s="12">
        <v>5</v>
      </c>
      <c r="P18" s="12">
        <v>6</v>
      </c>
      <c r="Q18" s="12">
        <f t="shared" si="18"/>
        <v>85</v>
      </c>
      <c r="R18" s="13">
        <v>45</v>
      </c>
      <c r="S18" s="11">
        <v>26</v>
      </c>
      <c r="T18" s="11">
        <v>27</v>
      </c>
      <c r="U18" s="11">
        <v>26</v>
      </c>
      <c r="V18" s="11">
        <f t="shared" si="14"/>
        <v>53</v>
      </c>
      <c r="W18" s="11">
        <v>26</v>
      </c>
      <c r="X18" s="11">
        <v>0</v>
      </c>
      <c r="Y18" s="11">
        <f t="shared" si="19"/>
        <v>26</v>
      </c>
      <c r="Z18" s="13">
        <v>13</v>
      </c>
      <c r="AA18" s="11">
        <v>42</v>
      </c>
      <c r="AB18" s="35">
        <v>42</v>
      </c>
      <c r="AC18" s="14">
        <v>35</v>
      </c>
      <c r="AD18" s="14">
        <v>37</v>
      </c>
      <c r="AE18" s="14">
        <v>14</v>
      </c>
      <c r="AF18" s="14">
        <f t="shared" si="15"/>
        <v>86</v>
      </c>
      <c r="AG18" s="36">
        <v>36</v>
      </c>
      <c r="AH18" s="13">
        <v>27</v>
      </c>
      <c r="AI18" s="11">
        <v>28</v>
      </c>
      <c r="AJ18" s="11">
        <v>28</v>
      </c>
      <c r="AK18" s="11">
        <v>25</v>
      </c>
      <c r="AL18" s="36">
        <v>17</v>
      </c>
      <c r="AM18" s="36">
        <v>9</v>
      </c>
      <c r="AN18" s="16">
        <f t="shared" si="20"/>
        <v>51</v>
      </c>
      <c r="AO18" s="16">
        <v>19</v>
      </c>
      <c r="AP18" s="16">
        <v>12</v>
      </c>
      <c r="AQ18" s="16">
        <v>7</v>
      </c>
      <c r="AR18" s="16">
        <f t="shared" si="8"/>
        <v>38</v>
      </c>
      <c r="AS18" s="16">
        <v>19</v>
      </c>
      <c r="AT18" s="16">
        <v>1</v>
      </c>
      <c r="AU18" s="16"/>
      <c r="AV18" s="16"/>
      <c r="AW18" s="16">
        <f t="shared" si="9"/>
        <v>20</v>
      </c>
      <c r="AX18" s="13">
        <v>14</v>
      </c>
      <c r="AY18" s="16"/>
      <c r="AZ18" s="16"/>
      <c r="BA18" s="16"/>
      <c r="BB18" s="17">
        <f t="shared" si="10"/>
        <v>181</v>
      </c>
      <c r="BC18" s="18">
        <f>K18+V18+AF18+AN18</f>
        <v>413</v>
      </c>
      <c r="BD18" s="19">
        <f t="shared" si="21"/>
        <v>167</v>
      </c>
      <c r="BE18" s="20">
        <f t="shared" si="12"/>
        <v>99</v>
      </c>
      <c r="BF18" s="20">
        <f t="shared" si="22"/>
        <v>29</v>
      </c>
      <c r="BG18" s="21">
        <f t="shared" si="13"/>
        <v>82</v>
      </c>
      <c r="BH18" s="21">
        <f t="shared" si="23"/>
        <v>41</v>
      </c>
    </row>
    <row r="19" spans="1:60" s="22" customFormat="1" ht="45.95" customHeight="1" x14ac:dyDescent="0.2">
      <c r="A19" s="93"/>
      <c r="B19" s="23" t="s">
        <v>6</v>
      </c>
      <c r="C19" s="24">
        <v>240</v>
      </c>
      <c r="D19" s="24">
        <v>240</v>
      </c>
      <c r="E19" s="11">
        <v>120</v>
      </c>
      <c r="F19" s="12">
        <v>126</v>
      </c>
      <c r="G19" s="26">
        <v>150</v>
      </c>
      <c r="H19" s="12">
        <v>87</v>
      </c>
      <c r="I19" s="11">
        <v>76</v>
      </c>
      <c r="J19" s="11">
        <v>64</v>
      </c>
      <c r="K19" s="11">
        <f t="shared" si="24"/>
        <v>377</v>
      </c>
      <c r="L19" s="11">
        <v>126</v>
      </c>
      <c r="M19" s="11"/>
      <c r="N19" s="11">
        <f t="shared" si="6"/>
        <v>126</v>
      </c>
      <c r="O19" s="12"/>
      <c r="P19" s="12"/>
      <c r="Q19" s="12">
        <f t="shared" si="18"/>
        <v>126</v>
      </c>
      <c r="R19" s="13">
        <v>62</v>
      </c>
      <c r="S19" s="11">
        <v>53</v>
      </c>
      <c r="T19" s="11">
        <v>66</v>
      </c>
      <c r="U19" s="11">
        <v>48</v>
      </c>
      <c r="V19" s="11">
        <f t="shared" si="14"/>
        <v>114</v>
      </c>
      <c r="W19" s="11">
        <v>51</v>
      </c>
      <c r="X19" s="11">
        <v>2</v>
      </c>
      <c r="Y19" s="11">
        <f t="shared" si="19"/>
        <v>53</v>
      </c>
      <c r="Z19" s="13">
        <v>33</v>
      </c>
      <c r="AA19" s="11">
        <v>72</v>
      </c>
      <c r="AB19" s="35">
        <v>72</v>
      </c>
      <c r="AC19" s="14">
        <v>54</v>
      </c>
      <c r="AD19" s="14">
        <v>53</v>
      </c>
      <c r="AE19" s="14">
        <v>17</v>
      </c>
      <c r="AF19" s="14">
        <f t="shared" si="15"/>
        <v>124</v>
      </c>
      <c r="AG19" s="36">
        <v>58</v>
      </c>
      <c r="AH19" s="13">
        <v>41</v>
      </c>
      <c r="AI19" s="11">
        <v>48</v>
      </c>
      <c r="AJ19" s="11">
        <v>57</v>
      </c>
      <c r="AK19" s="11">
        <v>80</v>
      </c>
      <c r="AL19" s="36">
        <v>55</v>
      </c>
      <c r="AM19" s="36">
        <v>22</v>
      </c>
      <c r="AN19" s="16">
        <f t="shared" si="20"/>
        <v>157</v>
      </c>
      <c r="AO19" s="16">
        <v>50</v>
      </c>
      <c r="AP19" s="16">
        <v>35</v>
      </c>
      <c r="AQ19" s="16">
        <v>15</v>
      </c>
      <c r="AR19" s="16">
        <f t="shared" si="8"/>
        <v>100</v>
      </c>
      <c r="AS19" s="16">
        <v>50</v>
      </c>
      <c r="AT19" s="16">
        <v>7</v>
      </c>
      <c r="AU19" s="16"/>
      <c r="AV19" s="16"/>
      <c r="AW19" s="16">
        <f t="shared" si="9"/>
        <v>57</v>
      </c>
      <c r="AX19" s="13">
        <v>48</v>
      </c>
      <c r="AY19" s="16"/>
      <c r="AZ19" s="16"/>
      <c r="BA19" s="16"/>
      <c r="BB19" s="17">
        <f t="shared" si="10"/>
        <v>308</v>
      </c>
      <c r="BC19" s="18">
        <f>K19+V19+AF19+AN19</f>
        <v>772</v>
      </c>
      <c r="BD19" s="19">
        <f t="shared" si="21"/>
        <v>294</v>
      </c>
      <c r="BE19" s="20">
        <f t="shared" si="12"/>
        <v>184</v>
      </c>
      <c r="BF19" s="20">
        <f t="shared" si="22"/>
        <v>61</v>
      </c>
      <c r="BG19" s="21">
        <f t="shared" si="13"/>
        <v>124</v>
      </c>
      <c r="BH19" s="21">
        <f t="shared" si="23"/>
        <v>56</v>
      </c>
    </row>
    <row r="20" spans="1:60" s="22" customFormat="1" ht="45.95" customHeight="1" x14ac:dyDescent="0.2">
      <c r="A20" s="93"/>
      <c r="B20" s="23" t="s">
        <v>7</v>
      </c>
      <c r="C20" s="24">
        <v>200</v>
      </c>
      <c r="D20" s="24">
        <v>200</v>
      </c>
      <c r="E20" s="11">
        <v>100</v>
      </c>
      <c r="F20" s="12">
        <v>102</v>
      </c>
      <c r="G20" s="26">
        <v>159</v>
      </c>
      <c r="H20" s="12">
        <v>98</v>
      </c>
      <c r="I20" s="11">
        <v>54</v>
      </c>
      <c r="J20" s="11">
        <v>30</v>
      </c>
      <c r="K20" s="11">
        <f t="shared" si="24"/>
        <v>341</v>
      </c>
      <c r="L20" s="11">
        <v>102</v>
      </c>
      <c r="M20" s="11"/>
      <c r="N20" s="11">
        <f t="shared" si="6"/>
        <v>102</v>
      </c>
      <c r="O20" s="12"/>
      <c r="P20" s="12"/>
      <c r="Q20" s="12">
        <f t="shared" si="18"/>
        <v>102</v>
      </c>
      <c r="R20" s="13">
        <v>57</v>
      </c>
      <c r="S20" s="11">
        <v>58</v>
      </c>
      <c r="T20" s="11">
        <v>72</v>
      </c>
      <c r="U20" s="11">
        <v>37</v>
      </c>
      <c r="V20" s="11">
        <f t="shared" si="14"/>
        <v>109</v>
      </c>
      <c r="W20" s="11">
        <v>58</v>
      </c>
      <c r="X20" s="11"/>
      <c r="Y20" s="11">
        <f t="shared" si="19"/>
        <v>58</v>
      </c>
      <c r="Z20" s="13">
        <v>38</v>
      </c>
      <c r="AA20" s="11">
        <v>60</v>
      </c>
      <c r="AB20" s="35">
        <v>69</v>
      </c>
      <c r="AC20" s="14">
        <v>72</v>
      </c>
      <c r="AD20" s="14">
        <v>32</v>
      </c>
      <c r="AE20" s="14">
        <v>11</v>
      </c>
      <c r="AF20" s="14">
        <f t="shared" si="15"/>
        <v>115</v>
      </c>
      <c r="AG20" s="36">
        <v>69</v>
      </c>
      <c r="AH20" s="13">
        <v>50</v>
      </c>
      <c r="AI20" s="11">
        <v>40</v>
      </c>
      <c r="AJ20" s="11">
        <v>40</v>
      </c>
      <c r="AK20" s="11">
        <v>36</v>
      </c>
      <c r="AL20" s="36">
        <v>30</v>
      </c>
      <c r="AM20" s="36">
        <v>11</v>
      </c>
      <c r="AN20" s="16">
        <f t="shared" si="20"/>
        <v>77</v>
      </c>
      <c r="AO20" s="16">
        <v>17</v>
      </c>
      <c r="AP20" s="16">
        <v>17</v>
      </c>
      <c r="AQ20" s="16">
        <v>5</v>
      </c>
      <c r="AR20" s="16">
        <f t="shared" si="8"/>
        <v>39</v>
      </c>
      <c r="AS20" s="16">
        <v>17</v>
      </c>
      <c r="AT20" s="16">
        <v>4</v>
      </c>
      <c r="AU20" s="16"/>
      <c r="AV20" s="16"/>
      <c r="AW20" s="16">
        <f t="shared" si="9"/>
        <v>21</v>
      </c>
      <c r="AX20" s="13">
        <v>18</v>
      </c>
      <c r="AY20" s="16"/>
      <c r="AZ20" s="16"/>
      <c r="BA20" s="16"/>
      <c r="BB20" s="17">
        <f t="shared" si="10"/>
        <v>269</v>
      </c>
      <c r="BC20" s="18">
        <f>K20+V20+AE20+AN20</f>
        <v>538</v>
      </c>
      <c r="BD20" s="19">
        <f t="shared" si="21"/>
        <v>250</v>
      </c>
      <c r="BE20" s="20">
        <f t="shared" si="12"/>
        <v>163</v>
      </c>
      <c r="BF20" s="20">
        <f t="shared" si="22"/>
        <v>40</v>
      </c>
      <c r="BG20" s="21">
        <f t="shared" si="13"/>
        <v>106</v>
      </c>
      <c r="BH20" s="21">
        <f t="shared" si="23"/>
        <v>37</v>
      </c>
    </row>
    <row r="21" spans="1:60" s="22" customFormat="1" ht="45.95" customHeight="1" x14ac:dyDescent="0.2">
      <c r="A21" s="93"/>
      <c r="B21" s="23" t="s">
        <v>50</v>
      </c>
      <c r="C21" s="24">
        <v>140</v>
      </c>
      <c r="D21" s="24">
        <v>140</v>
      </c>
      <c r="E21" s="11">
        <v>70</v>
      </c>
      <c r="F21" s="12">
        <v>108</v>
      </c>
      <c r="G21" s="12">
        <v>54</v>
      </c>
      <c r="H21" s="12">
        <v>118</v>
      </c>
      <c r="I21" s="11">
        <v>58</v>
      </c>
      <c r="J21" s="11">
        <v>95</v>
      </c>
      <c r="K21" s="11">
        <f t="shared" si="24"/>
        <v>325</v>
      </c>
      <c r="L21" s="11">
        <v>54</v>
      </c>
      <c r="M21" s="11">
        <v>42</v>
      </c>
      <c r="N21" s="11">
        <f t="shared" si="6"/>
        <v>96</v>
      </c>
      <c r="O21" s="12">
        <v>5</v>
      </c>
      <c r="P21" s="12">
        <v>7</v>
      </c>
      <c r="Q21" s="12">
        <f t="shared" si="18"/>
        <v>108</v>
      </c>
      <c r="R21" s="13">
        <v>38</v>
      </c>
      <c r="S21" s="11">
        <v>16</v>
      </c>
      <c r="T21" s="11">
        <v>18</v>
      </c>
      <c r="U21" s="11">
        <v>32</v>
      </c>
      <c r="V21" s="11">
        <f t="shared" si="14"/>
        <v>50</v>
      </c>
      <c r="W21" s="11">
        <v>15</v>
      </c>
      <c r="X21" s="11">
        <v>1</v>
      </c>
      <c r="Y21" s="11">
        <f t="shared" si="19"/>
        <v>16</v>
      </c>
      <c r="Z21" s="13">
        <v>9</v>
      </c>
      <c r="AA21" s="11">
        <v>42</v>
      </c>
      <c r="AB21" s="35">
        <v>42</v>
      </c>
      <c r="AC21" s="14">
        <v>25</v>
      </c>
      <c r="AD21" s="14">
        <v>34</v>
      </c>
      <c r="AE21" s="14">
        <v>9</v>
      </c>
      <c r="AF21" s="14">
        <f t="shared" si="15"/>
        <v>68</v>
      </c>
      <c r="AG21" s="36">
        <v>24</v>
      </c>
      <c r="AH21" s="13">
        <v>20</v>
      </c>
      <c r="AI21" s="11">
        <v>28</v>
      </c>
      <c r="AJ21" s="11">
        <v>28</v>
      </c>
      <c r="AK21" s="11">
        <v>28</v>
      </c>
      <c r="AL21" s="36">
        <v>73</v>
      </c>
      <c r="AM21" s="36">
        <v>32</v>
      </c>
      <c r="AN21" s="16">
        <f t="shared" si="20"/>
        <v>133</v>
      </c>
      <c r="AO21" s="16">
        <v>15</v>
      </c>
      <c r="AP21" s="16">
        <v>52</v>
      </c>
      <c r="AQ21" s="16">
        <v>22</v>
      </c>
      <c r="AR21" s="16">
        <f t="shared" si="8"/>
        <v>89</v>
      </c>
      <c r="AS21" s="16">
        <v>15</v>
      </c>
      <c r="AT21" s="16">
        <v>9</v>
      </c>
      <c r="AU21" s="16"/>
      <c r="AV21" s="16">
        <v>2</v>
      </c>
      <c r="AW21" s="16">
        <f t="shared" si="9"/>
        <v>26</v>
      </c>
      <c r="AX21" s="13">
        <v>17</v>
      </c>
      <c r="AY21" s="16"/>
      <c r="AZ21" s="16"/>
      <c r="BA21" s="16"/>
      <c r="BB21" s="17">
        <f t="shared" si="10"/>
        <v>194</v>
      </c>
      <c r="BC21" s="18">
        <f t="shared" ref="BC21:BC28" si="25">K21+V21+AF21+AN21</f>
        <v>576</v>
      </c>
      <c r="BD21" s="19">
        <f t="shared" si="21"/>
        <v>174</v>
      </c>
      <c r="BE21" s="20">
        <f t="shared" si="12"/>
        <v>84</v>
      </c>
      <c r="BF21" s="20">
        <f t="shared" si="22"/>
        <v>16</v>
      </c>
      <c r="BG21" s="21">
        <f t="shared" si="13"/>
        <v>110</v>
      </c>
      <c r="BH21" s="21">
        <f t="shared" si="23"/>
        <v>56</v>
      </c>
    </row>
    <row r="22" spans="1:60" s="22" customFormat="1" ht="45.95" customHeight="1" x14ac:dyDescent="0.2">
      <c r="A22" s="93"/>
      <c r="B22" s="23" t="s">
        <v>51</v>
      </c>
      <c r="C22" s="24">
        <v>140</v>
      </c>
      <c r="D22" s="24">
        <v>140</v>
      </c>
      <c r="E22" s="11">
        <v>70</v>
      </c>
      <c r="F22" s="12">
        <v>70</v>
      </c>
      <c r="G22" s="12">
        <v>38</v>
      </c>
      <c r="H22" s="12">
        <v>45</v>
      </c>
      <c r="I22" s="11">
        <v>34</v>
      </c>
      <c r="J22" s="11">
        <v>40</v>
      </c>
      <c r="K22" s="11">
        <f t="shared" si="24"/>
        <v>157</v>
      </c>
      <c r="L22" s="11">
        <v>38</v>
      </c>
      <c r="M22" s="11">
        <v>15</v>
      </c>
      <c r="N22" s="11">
        <f t="shared" si="6"/>
        <v>53</v>
      </c>
      <c r="O22" s="12">
        <v>5</v>
      </c>
      <c r="P22" s="12">
        <v>9</v>
      </c>
      <c r="Q22" s="12">
        <f t="shared" si="18"/>
        <v>67</v>
      </c>
      <c r="R22" s="13">
        <v>24</v>
      </c>
      <c r="S22" s="11">
        <v>25</v>
      </c>
      <c r="T22" s="11">
        <v>13</v>
      </c>
      <c r="U22" s="11">
        <v>29</v>
      </c>
      <c r="V22" s="11">
        <f t="shared" si="14"/>
        <v>42</v>
      </c>
      <c r="W22" s="11">
        <v>13</v>
      </c>
      <c r="X22" s="11">
        <v>12</v>
      </c>
      <c r="Y22" s="11">
        <f t="shared" si="19"/>
        <v>25</v>
      </c>
      <c r="Z22" s="13">
        <v>10</v>
      </c>
      <c r="AA22" s="11">
        <v>42</v>
      </c>
      <c r="AB22" s="35">
        <v>42</v>
      </c>
      <c r="AC22" s="14">
        <v>17</v>
      </c>
      <c r="AD22" s="14">
        <v>34</v>
      </c>
      <c r="AE22" s="14">
        <v>15</v>
      </c>
      <c r="AF22" s="14">
        <f t="shared" si="15"/>
        <v>66</v>
      </c>
      <c r="AG22" s="36">
        <v>15</v>
      </c>
      <c r="AH22" s="13">
        <v>13</v>
      </c>
      <c r="AI22" s="11">
        <v>28</v>
      </c>
      <c r="AJ22" s="11">
        <v>28</v>
      </c>
      <c r="AK22" s="11">
        <v>17</v>
      </c>
      <c r="AL22" s="36">
        <v>28</v>
      </c>
      <c r="AM22" s="36">
        <v>16</v>
      </c>
      <c r="AN22" s="16">
        <f t="shared" si="20"/>
        <v>61</v>
      </c>
      <c r="AO22" s="16">
        <v>12</v>
      </c>
      <c r="AP22" s="16">
        <v>16</v>
      </c>
      <c r="AQ22" s="16">
        <v>8</v>
      </c>
      <c r="AR22" s="16">
        <f t="shared" si="8"/>
        <v>36</v>
      </c>
      <c r="AS22" s="16">
        <v>12</v>
      </c>
      <c r="AT22" s="16">
        <v>4</v>
      </c>
      <c r="AU22" s="16"/>
      <c r="AV22" s="16"/>
      <c r="AW22" s="16">
        <f t="shared" si="9"/>
        <v>16</v>
      </c>
      <c r="AX22" s="13">
        <v>14</v>
      </c>
      <c r="AY22" s="16"/>
      <c r="AZ22" s="16"/>
      <c r="BA22" s="16"/>
      <c r="BB22" s="17">
        <f t="shared" si="10"/>
        <v>165</v>
      </c>
      <c r="BC22" s="18">
        <f t="shared" si="25"/>
        <v>326</v>
      </c>
      <c r="BD22" s="19">
        <f t="shared" si="21"/>
        <v>123</v>
      </c>
      <c r="BE22" s="20">
        <f t="shared" si="12"/>
        <v>61</v>
      </c>
      <c r="BF22" s="20">
        <f t="shared" si="22"/>
        <v>48</v>
      </c>
      <c r="BG22" s="21">
        <f t="shared" si="13"/>
        <v>104</v>
      </c>
      <c r="BH22" s="21">
        <f t="shared" si="23"/>
        <v>79</v>
      </c>
    </row>
    <row r="23" spans="1:60" s="22" customFormat="1" ht="45.95" customHeight="1" x14ac:dyDescent="0.2">
      <c r="A23" s="93"/>
      <c r="B23" s="23" t="s">
        <v>8</v>
      </c>
      <c r="C23" s="24">
        <v>280</v>
      </c>
      <c r="D23" s="24">
        <v>280</v>
      </c>
      <c r="E23" s="11">
        <v>140</v>
      </c>
      <c r="F23" s="12">
        <v>142</v>
      </c>
      <c r="G23" s="26">
        <v>185</v>
      </c>
      <c r="H23" s="12">
        <v>64</v>
      </c>
      <c r="I23" s="11">
        <v>76</v>
      </c>
      <c r="J23" s="11">
        <v>48</v>
      </c>
      <c r="K23" s="11">
        <f t="shared" si="24"/>
        <v>373</v>
      </c>
      <c r="L23" s="11">
        <v>142</v>
      </c>
      <c r="M23" s="11"/>
      <c r="N23" s="11">
        <f t="shared" si="6"/>
        <v>142</v>
      </c>
      <c r="O23" s="12"/>
      <c r="P23" s="12"/>
      <c r="Q23" s="12">
        <f t="shared" si="18"/>
        <v>142</v>
      </c>
      <c r="R23" s="13">
        <v>74</v>
      </c>
      <c r="S23" s="11">
        <v>64</v>
      </c>
      <c r="T23" s="11">
        <v>81</v>
      </c>
      <c r="U23" s="11">
        <v>79</v>
      </c>
      <c r="V23" s="11">
        <f t="shared" si="14"/>
        <v>160</v>
      </c>
      <c r="W23" s="11">
        <v>57</v>
      </c>
      <c r="X23" s="11">
        <v>7</v>
      </c>
      <c r="Y23" s="11">
        <f t="shared" si="19"/>
        <v>64</v>
      </c>
      <c r="Z23" s="13">
        <v>35</v>
      </c>
      <c r="AA23" s="11">
        <v>84</v>
      </c>
      <c r="AB23" s="35">
        <v>108</v>
      </c>
      <c r="AC23" s="14">
        <v>101</v>
      </c>
      <c r="AD23" s="14">
        <v>117</v>
      </c>
      <c r="AE23" s="14">
        <v>21</v>
      </c>
      <c r="AF23" s="14">
        <f t="shared" si="15"/>
        <v>239</v>
      </c>
      <c r="AG23" s="36">
        <v>108</v>
      </c>
      <c r="AH23" s="13">
        <v>86</v>
      </c>
      <c r="AI23" s="11">
        <v>56</v>
      </c>
      <c r="AJ23" s="11">
        <v>62</v>
      </c>
      <c r="AK23" s="11">
        <v>89</v>
      </c>
      <c r="AL23" s="36">
        <v>47</v>
      </c>
      <c r="AM23" s="36">
        <v>11</v>
      </c>
      <c r="AN23" s="16">
        <f t="shared" si="20"/>
        <v>147</v>
      </c>
      <c r="AO23" s="16">
        <v>54</v>
      </c>
      <c r="AP23" s="16">
        <v>30</v>
      </c>
      <c r="AQ23" s="16">
        <v>10</v>
      </c>
      <c r="AR23" s="16">
        <f t="shared" si="8"/>
        <v>94</v>
      </c>
      <c r="AS23" s="16">
        <v>54</v>
      </c>
      <c r="AT23" s="16">
        <v>8</v>
      </c>
      <c r="AU23" s="16"/>
      <c r="AV23" s="16"/>
      <c r="AW23" s="16">
        <f t="shared" si="9"/>
        <v>62</v>
      </c>
      <c r="AX23" s="13">
        <v>53</v>
      </c>
      <c r="AY23" s="16"/>
      <c r="AZ23" s="16"/>
      <c r="BA23" s="16">
        <v>1</v>
      </c>
      <c r="BB23" s="17">
        <f t="shared" si="10"/>
        <v>376</v>
      </c>
      <c r="BC23" s="18">
        <f t="shared" si="25"/>
        <v>919</v>
      </c>
      <c r="BD23" s="19">
        <f t="shared" si="21"/>
        <v>376</v>
      </c>
      <c r="BE23" s="20">
        <f t="shared" si="12"/>
        <v>249</v>
      </c>
      <c r="BF23" s="20">
        <f t="shared" si="22"/>
        <v>74</v>
      </c>
      <c r="BG23" s="21">
        <f t="shared" si="13"/>
        <v>127</v>
      </c>
      <c r="BH23" s="21">
        <f t="shared" si="23"/>
        <v>31</v>
      </c>
    </row>
    <row r="24" spans="1:60" s="22" customFormat="1" ht="45.95" customHeight="1" x14ac:dyDescent="0.2">
      <c r="A24" s="93"/>
      <c r="B24" s="23" t="s">
        <v>44</v>
      </c>
      <c r="C24" s="27">
        <v>100</v>
      </c>
      <c r="D24" s="27">
        <v>100</v>
      </c>
      <c r="E24" s="11">
        <v>50</v>
      </c>
      <c r="F24" s="12">
        <v>61</v>
      </c>
      <c r="G24" s="12">
        <v>31</v>
      </c>
      <c r="H24" s="12">
        <v>203</v>
      </c>
      <c r="I24" s="11">
        <v>12</v>
      </c>
      <c r="J24" s="11">
        <v>86</v>
      </c>
      <c r="K24" s="11">
        <f t="shared" si="24"/>
        <v>332</v>
      </c>
      <c r="L24" s="11">
        <v>31</v>
      </c>
      <c r="M24" s="11">
        <v>25</v>
      </c>
      <c r="N24" s="11">
        <f t="shared" si="6"/>
        <v>56</v>
      </c>
      <c r="O24" s="12">
        <v>3</v>
      </c>
      <c r="P24" s="12">
        <v>2</v>
      </c>
      <c r="Q24" s="12">
        <f t="shared" si="18"/>
        <v>61</v>
      </c>
      <c r="R24" s="13">
        <v>26</v>
      </c>
      <c r="S24" s="11">
        <v>26</v>
      </c>
      <c r="T24" s="11">
        <v>26</v>
      </c>
      <c r="U24" s="11">
        <v>17</v>
      </c>
      <c r="V24" s="11">
        <f t="shared" si="14"/>
        <v>43</v>
      </c>
      <c r="W24" s="11">
        <v>26</v>
      </c>
      <c r="X24" s="11"/>
      <c r="Y24" s="11">
        <f t="shared" si="19"/>
        <v>26</v>
      </c>
      <c r="Z24" s="13">
        <v>21</v>
      </c>
      <c r="AA24" s="11">
        <v>30</v>
      </c>
      <c r="AB24" s="35">
        <v>30</v>
      </c>
      <c r="AC24" s="14">
        <v>20</v>
      </c>
      <c r="AD24" s="14">
        <v>28</v>
      </c>
      <c r="AE24" s="14">
        <v>9</v>
      </c>
      <c r="AF24" s="14">
        <f t="shared" si="15"/>
        <v>57</v>
      </c>
      <c r="AG24" s="36">
        <v>21</v>
      </c>
      <c r="AH24" s="13">
        <v>16</v>
      </c>
      <c r="AI24" s="11">
        <v>20</v>
      </c>
      <c r="AJ24" s="11">
        <v>63</v>
      </c>
      <c r="AK24" s="11">
        <v>78</v>
      </c>
      <c r="AL24" s="36">
        <v>3</v>
      </c>
      <c r="AM24" s="36">
        <v>4</v>
      </c>
      <c r="AN24" s="16">
        <f t="shared" si="20"/>
        <v>85</v>
      </c>
      <c r="AO24" s="16">
        <v>63</v>
      </c>
      <c r="AP24" s="16">
        <v>3</v>
      </c>
      <c r="AQ24" s="16">
        <v>3</v>
      </c>
      <c r="AR24" s="16">
        <f t="shared" si="8"/>
        <v>69</v>
      </c>
      <c r="AS24" s="16">
        <v>63</v>
      </c>
      <c r="AT24" s="16"/>
      <c r="AU24" s="16"/>
      <c r="AV24" s="16"/>
      <c r="AW24" s="16">
        <f t="shared" si="9"/>
        <v>63</v>
      </c>
      <c r="AX24" s="13">
        <v>58</v>
      </c>
      <c r="AY24" s="16"/>
      <c r="AZ24" s="16"/>
      <c r="BA24" s="16"/>
      <c r="BB24" s="17">
        <f t="shared" si="10"/>
        <v>180</v>
      </c>
      <c r="BC24" s="18">
        <f t="shared" si="25"/>
        <v>517</v>
      </c>
      <c r="BD24" s="19">
        <f t="shared" si="21"/>
        <v>171</v>
      </c>
      <c r="BE24" s="20">
        <f t="shared" si="12"/>
        <v>121</v>
      </c>
      <c r="BF24" s="20">
        <f t="shared" si="22"/>
        <v>13</v>
      </c>
      <c r="BG24" s="21">
        <f t="shared" si="13"/>
        <v>59</v>
      </c>
      <c r="BH24" s="21">
        <f t="shared" si="23"/>
        <v>-21</v>
      </c>
    </row>
    <row r="25" spans="1:60" s="22" customFormat="1" ht="45.95" customHeight="1" x14ac:dyDescent="0.2">
      <c r="A25" s="93"/>
      <c r="B25" s="23" t="s">
        <v>43</v>
      </c>
      <c r="C25" s="27">
        <v>220</v>
      </c>
      <c r="D25" s="27">
        <v>220</v>
      </c>
      <c r="E25" s="36">
        <v>110</v>
      </c>
      <c r="F25" s="37">
        <v>110</v>
      </c>
      <c r="G25" s="26">
        <v>68</v>
      </c>
      <c r="H25" s="12">
        <v>99</v>
      </c>
      <c r="I25" s="11">
        <v>44</v>
      </c>
      <c r="J25" s="11">
        <v>43</v>
      </c>
      <c r="K25" s="11">
        <v>254</v>
      </c>
      <c r="L25" s="11">
        <v>59</v>
      </c>
      <c r="M25" s="11">
        <v>12</v>
      </c>
      <c r="N25" s="11">
        <v>71</v>
      </c>
      <c r="O25" s="12">
        <v>1</v>
      </c>
      <c r="P25" s="12">
        <v>1</v>
      </c>
      <c r="Q25" s="12">
        <v>73</v>
      </c>
      <c r="R25" s="13">
        <v>23</v>
      </c>
      <c r="S25" s="11">
        <v>23</v>
      </c>
      <c r="T25" s="11">
        <v>34</v>
      </c>
      <c r="U25" s="11">
        <v>39</v>
      </c>
      <c r="V25" s="11">
        <v>73</v>
      </c>
      <c r="W25" s="11">
        <v>21</v>
      </c>
      <c r="X25" s="11">
        <v>2</v>
      </c>
      <c r="Y25" s="11">
        <v>23</v>
      </c>
      <c r="Z25" s="13">
        <v>10</v>
      </c>
      <c r="AA25" s="11">
        <v>66</v>
      </c>
      <c r="AB25" s="35">
        <v>66</v>
      </c>
      <c r="AC25" s="14">
        <v>35</v>
      </c>
      <c r="AD25" s="14">
        <v>22</v>
      </c>
      <c r="AE25" s="14">
        <v>11</v>
      </c>
      <c r="AF25" s="14">
        <v>68</v>
      </c>
      <c r="AG25" s="36">
        <v>35</v>
      </c>
      <c r="AH25" s="13">
        <v>27</v>
      </c>
      <c r="AI25" s="11">
        <v>44</v>
      </c>
      <c r="AJ25" s="11">
        <v>44</v>
      </c>
      <c r="AK25" s="11">
        <v>38</v>
      </c>
      <c r="AL25" s="36">
        <v>40</v>
      </c>
      <c r="AM25" s="36">
        <v>21</v>
      </c>
      <c r="AN25" s="16">
        <v>99</v>
      </c>
      <c r="AO25" s="16">
        <v>27</v>
      </c>
      <c r="AP25" s="16">
        <v>24</v>
      </c>
      <c r="AQ25" s="16">
        <v>12</v>
      </c>
      <c r="AR25" s="16">
        <v>63</v>
      </c>
      <c r="AS25" s="16">
        <v>27</v>
      </c>
      <c r="AT25" s="16">
        <v>6</v>
      </c>
      <c r="AU25" s="16">
        <v>0</v>
      </c>
      <c r="AV25" s="16">
        <v>0</v>
      </c>
      <c r="AW25" s="16">
        <v>33</v>
      </c>
      <c r="AX25" s="13">
        <v>22</v>
      </c>
      <c r="AY25" s="16">
        <v>0</v>
      </c>
      <c r="AZ25" s="16">
        <v>0</v>
      </c>
      <c r="BA25" s="16">
        <v>0</v>
      </c>
      <c r="BB25" s="17">
        <f t="shared" si="10"/>
        <v>243</v>
      </c>
      <c r="BC25" s="18">
        <v>494</v>
      </c>
      <c r="BD25" s="19">
        <v>164</v>
      </c>
      <c r="BE25" s="20">
        <v>82</v>
      </c>
      <c r="BF25" s="20">
        <v>124</v>
      </c>
      <c r="BG25" s="21">
        <v>140</v>
      </c>
      <c r="BH25" s="21">
        <v>138</v>
      </c>
    </row>
    <row r="26" spans="1:60" s="22" customFormat="1" ht="45.95" customHeight="1" x14ac:dyDescent="0.2">
      <c r="A26" s="93"/>
      <c r="B26" s="23" t="s">
        <v>40</v>
      </c>
      <c r="C26" s="27">
        <v>40</v>
      </c>
      <c r="D26" s="27">
        <v>40</v>
      </c>
      <c r="E26" s="36">
        <v>20</v>
      </c>
      <c r="F26" s="37">
        <v>29</v>
      </c>
      <c r="G26" s="12">
        <v>29</v>
      </c>
      <c r="H26" s="12">
        <v>22</v>
      </c>
      <c r="I26" s="11">
        <v>24</v>
      </c>
      <c r="J26" s="11">
        <v>23</v>
      </c>
      <c r="K26" s="11">
        <f t="shared" si="24"/>
        <v>98</v>
      </c>
      <c r="L26" s="11">
        <v>29</v>
      </c>
      <c r="M26" s="11"/>
      <c r="N26" s="11">
        <f t="shared" si="6"/>
        <v>29</v>
      </c>
      <c r="O26" s="12"/>
      <c r="P26" s="12"/>
      <c r="Q26" s="12">
        <f t="shared" si="18"/>
        <v>29</v>
      </c>
      <c r="R26" s="13">
        <v>6</v>
      </c>
      <c r="S26" s="11">
        <v>6</v>
      </c>
      <c r="T26" s="11">
        <v>8</v>
      </c>
      <c r="U26" s="11">
        <v>5</v>
      </c>
      <c r="V26" s="11">
        <f t="shared" si="14"/>
        <v>13</v>
      </c>
      <c r="W26" s="11">
        <v>6</v>
      </c>
      <c r="X26" s="11"/>
      <c r="Y26" s="11">
        <f t="shared" si="19"/>
        <v>6</v>
      </c>
      <c r="Z26" s="13">
        <v>3</v>
      </c>
      <c r="AA26" s="11">
        <v>12</v>
      </c>
      <c r="AB26" s="35">
        <v>12</v>
      </c>
      <c r="AC26" s="14">
        <v>7</v>
      </c>
      <c r="AD26" s="14">
        <v>24</v>
      </c>
      <c r="AE26" s="14">
        <v>4</v>
      </c>
      <c r="AF26" s="14">
        <f t="shared" si="15"/>
        <v>35</v>
      </c>
      <c r="AG26" s="36">
        <v>8</v>
      </c>
      <c r="AH26" s="13">
        <v>4</v>
      </c>
      <c r="AI26" s="11">
        <v>8</v>
      </c>
      <c r="AJ26" s="11">
        <v>8</v>
      </c>
      <c r="AK26" s="11">
        <v>6</v>
      </c>
      <c r="AL26" s="36">
        <v>6</v>
      </c>
      <c r="AM26" s="36">
        <v>4</v>
      </c>
      <c r="AN26" s="16">
        <f t="shared" si="20"/>
        <v>16</v>
      </c>
      <c r="AO26" s="16">
        <v>4</v>
      </c>
      <c r="AP26" s="16">
        <v>5</v>
      </c>
      <c r="AQ26" s="16">
        <v>3</v>
      </c>
      <c r="AR26" s="16">
        <f t="shared" si="8"/>
        <v>12</v>
      </c>
      <c r="AS26" s="16">
        <v>4</v>
      </c>
      <c r="AT26" s="16">
        <v>2</v>
      </c>
      <c r="AU26" s="16"/>
      <c r="AV26" s="16">
        <v>1</v>
      </c>
      <c r="AW26" s="16">
        <f t="shared" si="9"/>
        <v>7</v>
      </c>
      <c r="AX26" s="13">
        <v>7</v>
      </c>
      <c r="AY26" s="16"/>
      <c r="AZ26" s="16"/>
      <c r="BA26" s="16"/>
      <c r="BB26" s="17">
        <f t="shared" si="10"/>
        <v>55</v>
      </c>
      <c r="BC26" s="18">
        <f t="shared" si="25"/>
        <v>162</v>
      </c>
      <c r="BD26" s="19">
        <f t="shared" si="21"/>
        <v>50</v>
      </c>
      <c r="BE26" s="20">
        <f t="shared" si="12"/>
        <v>20</v>
      </c>
      <c r="BF26" s="20">
        <f t="shared" si="22"/>
        <v>5</v>
      </c>
      <c r="BG26" s="21">
        <f t="shared" si="13"/>
        <v>35</v>
      </c>
      <c r="BH26" s="21">
        <f t="shared" si="23"/>
        <v>20</v>
      </c>
    </row>
    <row r="27" spans="1:60" s="22" customFormat="1" ht="45.95" customHeight="1" x14ac:dyDescent="0.2">
      <c r="A27" s="93"/>
      <c r="B27" s="23" t="s">
        <v>41</v>
      </c>
      <c r="C27" s="27">
        <v>40</v>
      </c>
      <c r="D27" s="27">
        <v>40</v>
      </c>
      <c r="E27" s="36">
        <v>20</v>
      </c>
      <c r="F27" s="37">
        <v>26</v>
      </c>
      <c r="G27" s="12">
        <v>26</v>
      </c>
      <c r="H27" s="12">
        <v>21</v>
      </c>
      <c r="I27" s="11">
        <v>23</v>
      </c>
      <c r="J27" s="11">
        <v>18</v>
      </c>
      <c r="K27" s="11">
        <f t="shared" si="24"/>
        <v>88</v>
      </c>
      <c r="L27" s="11">
        <v>26</v>
      </c>
      <c r="M27" s="11"/>
      <c r="N27" s="11">
        <f t="shared" si="6"/>
        <v>26</v>
      </c>
      <c r="O27" s="12"/>
      <c r="P27" s="12"/>
      <c r="Q27" s="12">
        <f t="shared" si="18"/>
        <v>26</v>
      </c>
      <c r="R27" s="13">
        <v>8</v>
      </c>
      <c r="S27" s="11">
        <v>7</v>
      </c>
      <c r="T27" s="11">
        <v>10</v>
      </c>
      <c r="U27" s="11">
        <v>6</v>
      </c>
      <c r="V27" s="11">
        <f t="shared" si="14"/>
        <v>16</v>
      </c>
      <c r="W27" s="11">
        <v>7</v>
      </c>
      <c r="X27" s="11"/>
      <c r="Y27" s="11">
        <f t="shared" si="19"/>
        <v>7</v>
      </c>
      <c r="Z27" s="13">
        <v>1</v>
      </c>
      <c r="AA27" s="11">
        <v>12</v>
      </c>
      <c r="AB27" s="35">
        <v>12</v>
      </c>
      <c r="AC27" s="14">
        <v>6</v>
      </c>
      <c r="AD27" s="14">
        <v>14</v>
      </c>
      <c r="AE27" s="14">
        <v>5</v>
      </c>
      <c r="AF27" s="14">
        <f t="shared" si="15"/>
        <v>25</v>
      </c>
      <c r="AG27" s="36">
        <v>6</v>
      </c>
      <c r="AH27" s="13">
        <v>1</v>
      </c>
      <c r="AI27" s="11">
        <v>8</v>
      </c>
      <c r="AJ27" s="11">
        <v>8</v>
      </c>
      <c r="AK27" s="11">
        <v>6</v>
      </c>
      <c r="AL27" s="36">
        <v>4</v>
      </c>
      <c r="AM27" s="36"/>
      <c r="AN27" s="16">
        <f t="shared" si="20"/>
        <v>10</v>
      </c>
      <c r="AO27" s="16">
        <v>1</v>
      </c>
      <c r="AP27" s="16"/>
      <c r="AQ27" s="16"/>
      <c r="AR27" s="16">
        <f t="shared" si="8"/>
        <v>1</v>
      </c>
      <c r="AS27" s="16">
        <v>1</v>
      </c>
      <c r="AT27" s="16"/>
      <c r="AU27" s="16"/>
      <c r="AV27" s="16"/>
      <c r="AW27" s="16">
        <f t="shared" si="9"/>
        <v>1</v>
      </c>
      <c r="AX27" s="13">
        <v>1</v>
      </c>
      <c r="AY27" s="16"/>
      <c r="AZ27" s="16"/>
      <c r="BA27" s="16"/>
      <c r="BB27" s="17">
        <f t="shared" si="10"/>
        <v>53</v>
      </c>
      <c r="BC27" s="18">
        <f t="shared" si="25"/>
        <v>139</v>
      </c>
      <c r="BD27" s="19">
        <f t="shared" si="21"/>
        <v>40</v>
      </c>
      <c r="BE27" s="20">
        <f t="shared" si="12"/>
        <v>11</v>
      </c>
      <c r="BF27" s="20">
        <f t="shared" si="22"/>
        <v>7</v>
      </c>
      <c r="BG27" s="21">
        <f t="shared" si="13"/>
        <v>42</v>
      </c>
      <c r="BH27" s="21">
        <f t="shared" si="23"/>
        <v>29</v>
      </c>
    </row>
    <row r="28" spans="1:60" s="22" customFormat="1" ht="45.95" customHeight="1" thickBot="1" x14ac:dyDescent="0.25">
      <c r="A28" s="93"/>
      <c r="B28" s="23" t="s">
        <v>42</v>
      </c>
      <c r="C28" s="27">
        <v>40</v>
      </c>
      <c r="D28" s="27">
        <v>40</v>
      </c>
      <c r="E28" s="36">
        <v>20</v>
      </c>
      <c r="F28" s="12">
        <v>32</v>
      </c>
      <c r="G28" s="26">
        <v>48</v>
      </c>
      <c r="H28" s="12">
        <v>46</v>
      </c>
      <c r="I28" s="11">
        <v>38</v>
      </c>
      <c r="J28" s="11">
        <v>48</v>
      </c>
      <c r="K28" s="11">
        <f t="shared" si="24"/>
        <v>180</v>
      </c>
      <c r="L28" s="11">
        <v>32</v>
      </c>
      <c r="M28" s="11"/>
      <c r="N28" s="11">
        <f t="shared" si="6"/>
        <v>32</v>
      </c>
      <c r="O28" s="12"/>
      <c r="P28" s="12"/>
      <c r="Q28" s="12">
        <f t="shared" si="18"/>
        <v>32</v>
      </c>
      <c r="R28" s="13">
        <v>5</v>
      </c>
      <c r="S28" s="11">
        <v>5</v>
      </c>
      <c r="T28" s="11">
        <v>16</v>
      </c>
      <c r="U28" s="11">
        <v>11</v>
      </c>
      <c r="V28" s="11">
        <f t="shared" si="14"/>
        <v>27</v>
      </c>
      <c r="W28" s="11">
        <v>5</v>
      </c>
      <c r="X28" s="11"/>
      <c r="Y28" s="11">
        <f t="shared" si="19"/>
        <v>5</v>
      </c>
      <c r="Z28" s="13">
        <v>2</v>
      </c>
      <c r="AA28" s="11">
        <v>12</v>
      </c>
      <c r="AB28" s="35">
        <v>30</v>
      </c>
      <c r="AC28" s="14">
        <v>33</v>
      </c>
      <c r="AD28" s="14">
        <v>32</v>
      </c>
      <c r="AE28" s="14">
        <v>16</v>
      </c>
      <c r="AF28" s="14">
        <f t="shared" si="15"/>
        <v>81</v>
      </c>
      <c r="AG28" s="36">
        <v>30</v>
      </c>
      <c r="AH28" s="13">
        <v>20</v>
      </c>
      <c r="AI28" s="11">
        <v>8</v>
      </c>
      <c r="AJ28" s="11">
        <v>11</v>
      </c>
      <c r="AK28" s="11">
        <v>21</v>
      </c>
      <c r="AL28" s="36">
        <v>16</v>
      </c>
      <c r="AM28" s="36">
        <v>5</v>
      </c>
      <c r="AN28" s="16">
        <f t="shared" si="20"/>
        <v>42</v>
      </c>
      <c r="AO28" s="16">
        <v>9</v>
      </c>
      <c r="AP28" s="16">
        <v>10</v>
      </c>
      <c r="AQ28" s="16">
        <v>5</v>
      </c>
      <c r="AR28" s="16">
        <f t="shared" si="8"/>
        <v>24</v>
      </c>
      <c r="AS28" s="16">
        <v>9</v>
      </c>
      <c r="AT28" s="16">
        <v>1</v>
      </c>
      <c r="AU28" s="16">
        <v>1</v>
      </c>
      <c r="AV28" s="16"/>
      <c r="AW28" s="16">
        <f t="shared" si="9"/>
        <v>11</v>
      </c>
      <c r="AX28" s="13">
        <v>11</v>
      </c>
      <c r="AY28" s="16"/>
      <c r="AZ28" s="16"/>
      <c r="BA28" s="16"/>
      <c r="BB28" s="17">
        <f t="shared" si="10"/>
        <v>78</v>
      </c>
      <c r="BC28" s="18">
        <f t="shared" si="25"/>
        <v>330</v>
      </c>
      <c r="BD28" s="19">
        <f t="shared" si="21"/>
        <v>78</v>
      </c>
      <c r="BE28" s="20">
        <f t="shared" si="12"/>
        <v>38</v>
      </c>
      <c r="BF28" s="20">
        <f t="shared" si="22"/>
        <v>3</v>
      </c>
      <c r="BG28" s="21">
        <f t="shared" si="13"/>
        <v>40</v>
      </c>
      <c r="BH28" s="21">
        <f t="shared" si="23"/>
        <v>2</v>
      </c>
    </row>
    <row r="29" spans="1:60" s="34" customFormat="1" ht="45.95" customHeight="1" thickBot="1" x14ac:dyDescent="0.25">
      <c r="A29" s="101" t="s">
        <v>9</v>
      </c>
      <c r="B29" s="102"/>
      <c r="C29" s="31">
        <f t="shared" ref="C29:BH29" si="26">SUM(C17:C28)</f>
        <v>1860</v>
      </c>
      <c r="D29" s="31">
        <f t="shared" si="26"/>
        <v>1900</v>
      </c>
      <c r="E29" s="31">
        <f t="shared" si="26"/>
        <v>930</v>
      </c>
      <c r="F29" s="31">
        <f t="shared" si="26"/>
        <v>1037</v>
      </c>
      <c r="G29" s="31">
        <f t="shared" si="26"/>
        <v>1151</v>
      </c>
      <c r="H29" s="31">
        <f t="shared" si="26"/>
        <v>1087</v>
      </c>
      <c r="I29" s="31">
        <f t="shared" si="26"/>
        <v>623</v>
      </c>
      <c r="J29" s="31">
        <f t="shared" si="26"/>
        <v>653</v>
      </c>
      <c r="K29" s="31">
        <f t="shared" si="26"/>
        <v>3514</v>
      </c>
      <c r="L29" s="31">
        <f t="shared" si="26"/>
        <v>847</v>
      </c>
      <c r="M29" s="31">
        <f t="shared" si="26"/>
        <v>106</v>
      </c>
      <c r="N29" s="31">
        <f t="shared" si="26"/>
        <v>953</v>
      </c>
      <c r="O29" s="31">
        <f t="shared" si="26"/>
        <v>19</v>
      </c>
      <c r="P29" s="31">
        <f t="shared" si="26"/>
        <v>25</v>
      </c>
      <c r="Q29" s="31">
        <f t="shared" si="26"/>
        <v>997</v>
      </c>
      <c r="R29" s="31">
        <f t="shared" si="26"/>
        <v>439</v>
      </c>
      <c r="S29" s="31">
        <f t="shared" si="26"/>
        <v>440</v>
      </c>
      <c r="T29" s="31">
        <f t="shared" si="26"/>
        <v>581</v>
      </c>
      <c r="U29" s="31">
        <f t="shared" si="26"/>
        <v>423</v>
      </c>
      <c r="V29" s="31">
        <f t="shared" si="26"/>
        <v>1004</v>
      </c>
      <c r="W29" s="31">
        <f t="shared" si="26"/>
        <v>416</v>
      </c>
      <c r="X29" s="31">
        <f t="shared" si="26"/>
        <v>24</v>
      </c>
      <c r="Y29" s="31">
        <f t="shared" si="26"/>
        <v>440</v>
      </c>
      <c r="Z29" s="31">
        <f t="shared" si="26"/>
        <v>274</v>
      </c>
      <c r="AA29" s="31">
        <f t="shared" si="26"/>
        <v>558</v>
      </c>
      <c r="AB29" s="31">
        <f t="shared" si="26"/>
        <v>680</v>
      </c>
      <c r="AC29" s="31">
        <f t="shared" si="26"/>
        <v>618</v>
      </c>
      <c r="AD29" s="31">
        <f t="shared" si="26"/>
        <v>545</v>
      </c>
      <c r="AE29" s="31">
        <f t="shared" si="26"/>
        <v>162</v>
      </c>
      <c r="AF29" s="31">
        <f t="shared" si="26"/>
        <v>1325</v>
      </c>
      <c r="AG29" s="31">
        <f t="shared" si="26"/>
        <v>565</v>
      </c>
      <c r="AH29" s="31">
        <f t="shared" si="26"/>
        <v>441</v>
      </c>
      <c r="AI29" s="31">
        <f t="shared" si="26"/>
        <v>372</v>
      </c>
      <c r="AJ29" s="31">
        <f t="shared" si="26"/>
        <v>390</v>
      </c>
      <c r="AK29" s="31">
        <f t="shared" si="26"/>
        <v>533</v>
      </c>
      <c r="AL29" s="31">
        <f t="shared" si="26"/>
        <v>391</v>
      </c>
      <c r="AM29" s="31">
        <f t="shared" si="26"/>
        <v>160</v>
      </c>
      <c r="AN29" s="31">
        <f t="shared" si="26"/>
        <v>1084</v>
      </c>
      <c r="AO29" s="31">
        <f t="shared" si="26"/>
        <v>348</v>
      </c>
      <c r="AP29" s="31">
        <f t="shared" si="26"/>
        <v>255</v>
      </c>
      <c r="AQ29" s="31">
        <f t="shared" si="26"/>
        <v>110</v>
      </c>
      <c r="AR29" s="31">
        <f t="shared" si="26"/>
        <v>713</v>
      </c>
      <c r="AS29" s="31">
        <f t="shared" si="26"/>
        <v>284</v>
      </c>
      <c r="AT29" s="31">
        <f t="shared" si="26"/>
        <v>42</v>
      </c>
      <c r="AU29" s="31">
        <f t="shared" si="26"/>
        <v>1</v>
      </c>
      <c r="AV29" s="31">
        <f t="shared" si="26"/>
        <v>3</v>
      </c>
      <c r="AW29" s="31">
        <f t="shared" si="26"/>
        <v>330</v>
      </c>
      <c r="AX29" s="31">
        <f t="shared" si="26"/>
        <v>276</v>
      </c>
      <c r="AY29" s="31">
        <f t="shared" si="26"/>
        <v>0</v>
      </c>
      <c r="AZ29" s="31">
        <f t="shared" si="26"/>
        <v>0</v>
      </c>
      <c r="BA29" s="31">
        <f t="shared" si="26"/>
        <v>2</v>
      </c>
      <c r="BB29" s="31">
        <f t="shared" si="26"/>
        <v>2547</v>
      </c>
      <c r="BC29" s="31">
        <f t="shared" si="26"/>
        <v>6823</v>
      </c>
      <c r="BD29" s="31">
        <f t="shared" si="26"/>
        <v>2332</v>
      </c>
      <c r="BE29" s="31">
        <f t="shared" si="26"/>
        <v>1432</v>
      </c>
      <c r="BF29" s="31">
        <f t="shared" si="26"/>
        <v>463</v>
      </c>
      <c r="BG29" s="31">
        <f t="shared" si="26"/>
        <v>1094</v>
      </c>
      <c r="BH29" s="31">
        <f t="shared" si="26"/>
        <v>468</v>
      </c>
    </row>
    <row r="30" spans="1:60" s="22" customFormat="1" ht="45.95" customHeight="1" x14ac:dyDescent="0.2">
      <c r="A30" s="93" t="s">
        <v>22</v>
      </c>
      <c r="B30" s="10" t="s">
        <v>10</v>
      </c>
      <c r="C30" s="11">
        <v>240</v>
      </c>
      <c r="D30" s="11">
        <v>240</v>
      </c>
      <c r="E30" s="11">
        <v>120</v>
      </c>
      <c r="F30" s="12">
        <v>120</v>
      </c>
      <c r="G30" s="12">
        <v>61</v>
      </c>
      <c r="H30" s="12">
        <v>77</v>
      </c>
      <c r="I30" s="11">
        <v>36</v>
      </c>
      <c r="J30" s="11">
        <v>70</v>
      </c>
      <c r="K30" s="11">
        <f>SUM(G30:J30)</f>
        <v>244</v>
      </c>
      <c r="L30" s="11">
        <v>61</v>
      </c>
      <c r="M30" s="11">
        <v>22</v>
      </c>
      <c r="N30" s="11">
        <f t="shared" si="6"/>
        <v>83</v>
      </c>
      <c r="O30" s="11">
        <v>12</v>
      </c>
      <c r="P30" s="11">
        <v>8</v>
      </c>
      <c r="Q30" s="11">
        <f>SUM(N30:P30)</f>
        <v>103</v>
      </c>
      <c r="R30" s="13">
        <v>33</v>
      </c>
      <c r="S30" s="11">
        <v>26</v>
      </c>
      <c r="T30" s="11">
        <v>15</v>
      </c>
      <c r="U30" s="11">
        <v>38</v>
      </c>
      <c r="V30" s="11">
        <f t="shared" si="14"/>
        <v>53</v>
      </c>
      <c r="W30" s="11">
        <v>15</v>
      </c>
      <c r="X30" s="11">
        <v>11</v>
      </c>
      <c r="Y30" s="11">
        <f t="shared" si="19"/>
        <v>26</v>
      </c>
      <c r="Z30" s="13">
        <v>12</v>
      </c>
      <c r="AA30" s="11">
        <v>72</v>
      </c>
      <c r="AB30" s="11">
        <v>72</v>
      </c>
      <c r="AC30" s="14">
        <v>22</v>
      </c>
      <c r="AD30" s="14">
        <v>31</v>
      </c>
      <c r="AE30" s="14">
        <v>12</v>
      </c>
      <c r="AF30" s="14">
        <f t="shared" si="15"/>
        <v>65</v>
      </c>
      <c r="AG30" s="11">
        <v>25</v>
      </c>
      <c r="AH30" s="13">
        <v>17</v>
      </c>
      <c r="AI30" s="11">
        <v>48</v>
      </c>
      <c r="AJ30" s="11">
        <v>48</v>
      </c>
      <c r="AK30" s="15">
        <v>31</v>
      </c>
      <c r="AL30" s="16">
        <v>80</v>
      </c>
      <c r="AM30" s="16">
        <v>103</v>
      </c>
      <c r="AN30" s="16">
        <f>SUM(AK30:AM30)</f>
        <v>214</v>
      </c>
      <c r="AO30" s="16">
        <v>18</v>
      </c>
      <c r="AP30" s="16">
        <v>55</v>
      </c>
      <c r="AQ30" s="16">
        <v>62</v>
      </c>
      <c r="AR30" s="16">
        <f t="shared" si="8"/>
        <v>135</v>
      </c>
      <c r="AS30" s="16">
        <v>18</v>
      </c>
      <c r="AT30" s="16">
        <v>16</v>
      </c>
      <c r="AU30" s="16">
        <v>2</v>
      </c>
      <c r="AV30" s="16"/>
      <c r="AW30" s="16">
        <f t="shared" si="9"/>
        <v>36</v>
      </c>
      <c r="AX30" s="13">
        <v>30</v>
      </c>
      <c r="AY30" s="16"/>
      <c r="AZ30" s="60">
        <v>1</v>
      </c>
      <c r="BA30" s="16"/>
      <c r="BB30" s="17">
        <f t="shared" si="10"/>
        <v>266</v>
      </c>
      <c r="BC30" s="18">
        <f>K30+V30+AF30+AN30</f>
        <v>576</v>
      </c>
      <c r="BD30" s="19">
        <f>Q30+Y30+AG30+AW30</f>
        <v>190</v>
      </c>
      <c r="BE30" s="20">
        <f t="shared" si="12"/>
        <v>93</v>
      </c>
      <c r="BF30" s="20">
        <f>D30-Q30-Y30</f>
        <v>111</v>
      </c>
      <c r="BG30" s="21">
        <f t="shared" si="13"/>
        <v>173</v>
      </c>
      <c r="BH30" s="21">
        <f>D30-BE30</f>
        <v>147</v>
      </c>
    </row>
    <row r="31" spans="1:60" s="22" customFormat="1" ht="45.95" customHeight="1" x14ac:dyDescent="0.2">
      <c r="A31" s="93"/>
      <c r="B31" s="30" t="s">
        <v>11</v>
      </c>
      <c r="C31" s="27">
        <v>240</v>
      </c>
      <c r="D31" s="27">
        <v>240</v>
      </c>
      <c r="E31" s="11">
        <v>120</v>
      </c>
      <c r="F31" s="12">
        <v>120</v>
      </c>
      <c r="G31" s="12">
        <v>15</v>
      </c>
      <c r="H31" s="12">
        <v>26</v>
      </c>
      <c r="I31" s="11">
        <v>38</v>
      </c>
      <c r="J31" s="11">
        <v>24</v>
      </c>
      <c r="K31" s="11">
        <f>SUM(G31:J31)</f>
        <v>103</v>
      </c>
      <c r="L31" s="11">
        <v>15</v>
      </c>
      <c r="M31" s="11">
        <v>10</v>
      </c>
      <c r="N31" s="11">
        <f t="shared" si="6"/>
        <v>25</v>
      </c>
      <c r="O31" s="11">
        <v>8</v>
      </c>
      <c r="P31" s="11">
        <v>1</v>
      </c>
      <c r="Q31" s="11">
        <f>SUM(N31:P31)</f>
        <v>34</v>
      </c>
      <c r="R31" s="13">
        <v>11</v>
      </c>
      <c r="S31" s="11">
        <v>10</v>
      </c>
      <c r="T31" s="11">
        <v>4</v>
      </c>
      <c r="U31" s="11">
        <v>23</v>
      </c>
      <c r="V31" s="11">
        <f t="shared" si="14"/>
        <v>27</v>
      </c>
      <c r="W31" s="11">
        <v>4</v>
      </c>
      <c r="X31" s="11">
        <v>6</v>
      </c>
      <c r="Y31" s="11">
        <f t="shared" si="19"/>
        <v>10</v>
      </c>
      <c r="Z31" s="13">
        <v>5</v>
      </c>
      <c r="AA31" s="11">
        <v>72</v>
      </c>
      <c r="AB31" s="11">
        <v>72</v>
      </c>
      <c r="AC31" s="14">
        <v>1</v>
      </c>
      <c r="AD31" s="14">
        <v>7</v>
      </c>
      <c r="AE31" s="14">
        <v>4</v>
      </c>
      <c r="AF31" s="14">
        <f t="shared" si="15"/>
        <v>12</v>
      </c>
      <c r="AG31" s="11">
        <v>2</v>
      </c>
      <c r="AH31" s="13">
        <v>2</v>
      </c>
      <c r="AI31" s="11">
        <v>48</v>
      </c>
      <c r="AJ31" s="11">
        <v>48</v>
      </c>
      <c r="AK31" s="28">
        <v>11</v>
      </c>
      <c r="AL31" s="29">
        <v>33</v>
      </c>
      <c r="AM31" s="29">
        <v>58</v>
      </c>
      <c r="AN31" s="16">
        <f>SUM(AK31:AM31)</f>
        <v>102</v>
      </c>
      <c r="AO31" s="16">
        <v>8</v>
      </c>
      <c r="AP31" s="16">
        <v>20</v>
      </c>
      <c r="AQ31" s="16">
        <v>40</v>
      </c>
      <c r="AR31" s="16">
        <f t="shared" si="8"/>
        <v>68</v>
      </c>
      <c r="AS31" s="16">
        <v>8</v>
      </c>
      <c r="AT31" s="16">
        <v>4</v>
      </c>
      <c r="AU31" s="16">
        <v>3</v>
      </c>
      <c r="AV31" s="16"/>
      <c r="AW31" s="16">
        <f t="shared" si="9"/>
        <v>15</v>
      </c>
      <c r="AX31" s="13">
        <v>10</v>
      </c>
      <c r="AY31" s="16">
        <v>12</v>
      </c>
      <c r="AZ31" s="16">
        <v>7</v>
      </c>
      <c r="BA31" s="16"/>
      <c r="BB31" s="17">
        <f t="shared" si="10"/>
        <v>250</v>
      </c>
      <c r="BC31" s="18">
        <f>K31+V31+AF31+AN31</f>
        <v>244</v>
      </c>
      <c r="BD31" s="19">
        <f>Q31+Y31+AG31+AW31</f>
        <v>61</v>
      </c>
      <c r="BE31" s="20">
        <f t="shared" si="12"/>
        <v>47</v>
      </c>
      <c r="BF31" s="20">
        <f>D31-Q31-Y31</f>
        <v>196</v>
      </c>
      <c r="BG31" s="21">
        <f t="shared" si="13"/>
        <v>203</v>
      </c>
      <c r="BH31" s="21">
        <f>D31-BE31</f>
        <v>193</v>
      </c>
    </row>
    <row r="32" spans="1:60" s="22" customFormat="1" ht="45.95" customHeight="1" thickBot="1" x14ac:dyDescent="0.25">
      <c r="A32" s="93"/>
      <c r="B32" s="30" t="s">
        <v>30</v>
      </c>
      <c r="C32" s="27">
        <v>240</v>
      </c>
      <c r="D32" s="27">
        <v>240</v>
      </c>
      <c r="E32" s="11">
        <v>120</v>
      </c>
      <c r="F32" s="12">
        <v>120</v>
      </c>
      <c r="G32" s="12">
        <v>47</v>
      </c>
      <c r="H32" s="12">
        <v>71</v>
      </c>
      <c r="I32" s="11">
        <v>30</v>
      </c>
      <c r="J32" s="11">
        <v>43</v>
      </c>
      <c r="K32" s="11">
        <f>SUM(G32:J32)</f>
        <v>191</v>
      </c>
      <c r="L32" s="11">
        <v>47</v>
      </c>
      <c r="M32" s="11">
        <v>22</v>
      </c>
      <c r="N32" s="11">
        <f t="shared" si="6"/>
        <v>69</v>
      </c>
      <c r="O32" s="11">
        <v>6</v>
      </c>
      <c r="P32" s="11">
        <v>8</v>
      </c>
      <c r="Q32" s="11">
        <f>SUM(N32:P32)</f>
        <v>83</v>
      </c>
      <c r="R32" s="13">
        <v>33</v>
      </c>
      <c r="S32" s="11">
        <v>29</v>
      </c>
      <c r="T32" s="11">
        <v>15</v>
      </c>
      <c r="U32" s="11">
        <v>43</v>
      </c>
      <c r="V32" s="11">
        <f t="shared" si="14"/>
        <v>58</v>
      </c>
      <c r="W32" s="11">
        <v>15</v>
      </c>
      <c r="X32" s="11">
        <v>14</v>
      </c>
      <c r="Y32" s="11">
        <f t="shared" si="19"/>
        <v>29</v>
      </c>
      <c r="Z32" s="13">
        <v>21</v>
      </c>
      <c r="AA32" s="11">
        <v>72</v>
      </c>
      <c r="AB32" s="11">
        <v>72</v>
      </c>
      <c r="AC32" s="14">
        <v>15</v>
      </c>
      <c r="AD32" s="14">
        <v>24</v>
      </c>
      <c r="AE32" s="14">
        <v>14</v>
      </c>
      <c r="AF32" s="14">
        <f t="shared" si="15"/>
        <v>53</v>
      </c>
      <c r="AG32" s="11">
        <v>19</v>
      </c>
      <c r="AH32" s="13">
        <v>17</v>
      </c>
      <c r="AI32" s="11">
        <v>48</v>
      </c>
      <c r="AJ32" s="11">
        <v>48</v>
      </c>
      <c r="AK32" s="28">
        <v>33</v>
      </c>
      <c r="AL32" s="29">
        <v>78</v>
      </c>
      <c r="AM32" s="29">
        <v>129</v>
      </c>
      <c r="AN32" s="16">
        <f>SUM(AK32:AM32)</f>
        <v>240</v>
      </c>
      <c r="AO32" s="16">
        <v>24</v>
      </c>
      <c r="AP32" s="16">
        <v>53</v>
      </c>
      <c r="AQ32" s="16">
        <v>91</v>
      </c>
      <c r="AR32" s="16">
        <f t="shared" si="8"/>
        <v>168</v>
      </c>
      <c r="AS32" s="16">
        <v>24</v>
      </c>
      <c r="AT32" s="16">
        <v>8</v>
      </c>
      <c r="AU32" s="16">
        <v>8</v>
      </c>
      <c r="AV32" s="16">
        <v>3</v>
      </c>
      <c r="AW32" s="16">
        <f t="shared" si="9"/>
        <v>43</v>
      </c>
      <c r="AX32" s="13">
        <v>34</v>
      </c>
      <c r="AY32" s="16"/>
      <c r="AZ32" s="16"/>
      <c r="BA32" s="16">
        <v>1</v>
      </c>
      <c r="BB32" s="17">
        <f t="shared" si="10"/>
        <v>269</v>
      </c>
      <c r="BC32" s="18">
        <f>K32+V32+AF32+AN32</f>
        <v>542</v>
      </c>
      <c r="BD32" s="19">
        <f>Q32+Y32+AG32+AW32</f>
        <v>174</v>
      </c>
      <c r="BE32" s="20">
        <f t="shared" si="12"/>
        <v>106</v>
      </c>
      <c r="BF32" s="20">
        <f>D32-Q32-Y32</f>
        <v>128</v>
      </c>
      <c r="BG32" s="21">
        <f t="shared" si="13"/>
        <v>163</v>
      </c>
      <c r="BH32" s="21">
        <f>D32-BE32</f>
        <v>134</v>
      </c>
    </row>
    <row r="33" spans="1:60" s="34" customFormat="1" ht="45.95" customHeight="1" thickBot="1" x14ac:dyDescent="0.25">
      <c r="A33" s="101" t="s">
        <v>12</v>
      </c>
      <c r="B33" s="102"/>
      <c r="C33" s="31">
        <f t="shared" ref="C33:N33" si="27">SUM(C30:C32)</f>
        <v>720</v>
      </c>
      <c r="D33" s="31">
        <f t="shared" si="27"/>
        <v>720</v>
      </c>
      <c r="E33" s="31">
        <f t="shared" si="27"/>
        <v>360</v>
      </c>
      <c r="F33" s="31">
        <f t="shared" si="27"/>
        <v>360</v>
      </c>
      <c r="G33" s="31">
        <f t="shared" si="27"/>
        <v>123</v>
      </c>
      <c r="H33" s="31">
        <f t="shared" si="27"/>
        <v>174</v>
      </c>
      <c r="I33" s="31">
        <f t="shared" si="27"/>
        <v>104</v>
      </c>
      <c r="J33" s="31">
        <f t="shared" si="27"/>
        <v>137</v>
      </c>
      <c r="K33" s="31">
        <f t="shared" si="27"/>
        <v>538</v>
      </c>
      <c r="L33" s="31">
        <f t="shared" si="27"/>
        <v>123</v>
      </c>
      <c r="M33" s="31">
        <f t="shared" si="27"/>
        <v>54</v>
      </c>
      <c r="N33" s="31">
        <f t="shared" si="27"/>
        <v>177</v>
      </c>
      <c r="O33" s="31">
        <f t="shared" ref="O33:BH33" si="28">SUM(O30:O32)</f>
        <v>26</v>
      </c>
      <c r="P33" s="31">
        <f t="shared" si="28"/>
        <v>17</v>
      </c>
      <c r="Q33" s="31">
        <f t="shared" si="28"/>
        <v>220</v>
      </c>
      <c r="R33" s="31">
        <f t="shared" si="28"/>
        <v>77</v>
      </c>
      <c r="S33" s="31">
        <f t="shared" si="28"/>
        <v>65</v>
      </c>
      <c r="T33" s="31">
        <f t="shared" si="28"/>
        <v>34</v>
      </c>
      <c r="U33" s="31">
        <f t="shared" si="28"/>
        <v>104</v>
      </c>
      <c r="V33" s="31">
        <f t="shared" si="28"/>
        <v>138</v>
      </c>
      <c r="W33" s="31">
        <f t="shared" si="28"/>
        <v>34</v>
      </c>
      <c r="X33" s="31">
        <f t="shared" si="28"/>
        <v>31</v>
      </c>
      <c r="Y33" s="31">
        <f t="shared" si="28"/>
        <v>65</v>
      </c>
      <c r="Z33" s="31">
        <f t="shared" si="28"/>
        <v>38</v>
      </c>
      <c r="AA33" s="31">
        <f t="shared" si="28"/>
        <v>216</v>
      </c>
      <c r="AB33" s="31">
        <f t="shared" si="28"/>
        <v>216</v>
      </c>
      <c r="AC33" s="31">
        <f t="shared" si="28"/>
        <v>38</v>
      </c>
      <c r="AD33" s="31">
        <f t="shared" si="28"/>
        <v>62</v>
      </c>
      <c r="AE33" s="31">
        <f t="shared" si="28"/>
        <v>30</v>
      </c>
      <c r="AF33" s="31">
        <f t="shared" si="28"/>
        <v>130</v>
      </c>
      <c r="AG33" s="31">
        <f t="shared" si="28"/>
        <v>46</v>
      </c>
      <c r="AH33" s="31">
        <f>SUM(AH30:AH32)</f>
        <v>36</v>
      </c>
      <c r="AI33" s="31">
        <f t="shared" si="28"/>
        <v>144</v>
      </c>
      <c r="AJ33" s="31">
        <f t="shared" si="28"/>
        <v>144</v>
      </c>
      <c r="AK33" s="31">
        <f t="shared" si="28"/>
        <v>75</v>
      </c>
      <c r="AL33" s="31">
        <f t="shared" si="28"/>
        <v>191</v>
      </c>
      <c r="AM33" s="31">
        <f t="shared" si="28"/>
        <v>290</v>
      </c>
      <c r="AN33" s="31">
        <f t="shared" si="28"/>
        <v>556</v>
      </c>
      <c r="AO33" s="31">
        <f t="shared" si="28"/>
        <v>50</v>
      </c>
      <c r="AP33" s="31">
        <f t="shared" si="28"/>
        <v>128</v>
      </c>
      <c r="AQ33" s="31">
        <f t="shared" si="28"/>
        <v>193</v>
      </c>
      <c r="AR33" s="31">
        <f t="shared" si="28"/>
        <v>371</v>
      </c>
      <c r="AS33" s="31">
        <f t="shared" si="28"/>
        <v>50</v>
      </c>
      <c r="AT33" s="31">
        <f t="shared" si="28"/>
        <v>28</v>
      </c>
      <c r="AU33" s="31">
        <f t="shared" si="28"/>
        <v>13</v>
      </c>
      <c r="AV33" s="31">
        <f t="shared" si="28"/>
        <v>3</v>
      </c>
      <c r="AW33" s="31">
        <f t="shared" si="28"/>
        <v>94</v>
      </c>
      <c r="AX33" s="31">
        <f t="shared" si="28"/>
        <v>74</v>
      </c>
      <c r="AY33" s="31">
        <f t="shared" si="28"/>
        <v>12</v>
      </c>
      <c r="AZ33" s="31">
        <f t="shared" si="28"/>
        <v>8</v>
      </c>
      <c r="BA33" s="31">
        <f t="shared" si="28"/>
        <v>1</v>
      </c>
      <c r="BB33" s="31">
        <f t="shared" si="28"/>
        <v>785</v>
      </c>
      <c r="BC33" s="32">
        <f t="shared" si="28"/>
        <v>1362</v>
      </c>
      <c r="BD33" s="31">
        <f t="shared" si="28"/>
        <v>425</v>
      </c>
      <c r="BE33" s="33">
        <f t="shared" si="28"/>
        <v>246</v>
      </c>
      <c r="BF33" s="33">
        <f t="shared" si="28"/>
        <v>435</v>
      </c>
      <c r="BG33" s="33">
        <f t="shared" si="28"/>
        <v>539</v>
      </c>
      <c r="BH33" s="33">
        <f t="shared" si="28"/>
        <v>474</v>
      </c>
    </row>
    <row r="34" spans="1:60" s="22" customFormat="1" ht="45.95" customHeight="1" x14ac:dyDescent="0.2">
      <c r="A34" s="103" t="s">
        <v>23</v>
      </c>
      <c r="B34" s="10" t="s">
        <v>53</v>
      </c>
      <c r="C34" s="11">
        <v>100</v>
      </c>
      <c r="D34" s="11">
        <v>100</v>
      </c>
      <c r="E34" s="11">
        <v>50</v>
      </c>
      <c r="F34" s="12">
        <v>50</v>
      </c>
      <c r="G34" s="12">
        <v>7</v>
      </c>
      <c r="H34" s="12">
        <v>17</v>
      </c>
      <c r="I34" s="11">
        <v>36</v>
      </c>
      <c r="J34" s="11">
        <v>14</v>
      </c>
      <c r="K34" s="11">
        <f>SUM(G34:J34)</f>
        <v>74</v>
      </c>
      <c r="L34" s="11">
        <v>7</v>
      </c>
      <c r="M34" s="11">
        <v>3</v>
      </c>
      <c r="N34" s="11">
        <f t="shared" si="6"/>
        <v>10</v>
      </c>
      <c r="O34" s="12">
        <v>3</v>
      </c>
      <c r="P34" s="12">
        <v>1</v>
      </c>
      <c r="Q34" s="12">
        <f>SUM(N34:P34)</f>
        <v>14</v>
      </c>
      <c r="R34" s="13">
        <v>4</v>
      </c>
      <c r="S34" s="11">
        <v>11</v>
      </c>
      <c r="T34" s="11">
        <v>11</v>
      </c>
      <c r="U34" s="11">
        <v>3</v>
      </c>
      <c r="V34" s="11">
        <f t="shared" si="14"/>
        <v>14</v>
      </c>
      <c r="W34" s="11">
        <v>11</v>
      </c>
      <c r="X34" s="11"/>
      <c r="Y34" s="11">
        <f t="shared" si="19"/>
        <v>11</v>
      </c>
      <c r="Z34" s="13">
        <v>5</v>
      </c>
      <c r="AA34" s="11">
        <v>30</v>
      </c>
      <c r="AB34" s="11">
        <v>30</v>
      </c>
      <c r="AC34" s="14">
        <v>1</v>
      </c>
      <c r="AD34" s="14">
        <v>2</v>
      </c>
      <c r="AE34" s="14">
        <v>1</v>
      </c>
      <c r="AF34" s="14">
        <f t="shared" si="15"/>
        <v>4</v>
      </c>
      <c r="AG34" s="11">
        <v>2</v>
      </c>
      <c r="AH34" s="13">
        <v>2</v>
      </c>
      <c r="AI34" s="11">
        <v>20</v>
      </c>
      <c r="AJ34" s="11">
        <v>20</v>
      </c>
      <c r="AK34" s="15">
        <v>5</v>
      </c>
      <c r="AL34" s="16">
        <v>7</v>
      </c>
      <c r="AM34" s="16">
        <v>30</v>
      </c>
      <c r="AN34" s="16">
        <f>SUM(AK34:AM34)</f>
        <v>42</v>
      </c>
      <c r="AO34" s="16">
        <v>4</v>
      </c>
      <c r="AP34" s="16">
        <v>4</v>
      </c>
      <c r="AQ34" s="16">
        <v>20</v>
      </c>
      <c r="AR34" s="16">
        <f t="shared" si="8"/>
        <v>28</v>
      </c>
      <c r="AS34" s="16">
        <v>4</v>
      </c>
      <c r="AT34" s="16">
        <v>1</v>
      </c>
      <c r="AU34" s="16"/>
      <c r="AV34" s="16"/>
      <c r="AW34" s="16">
        <f t="shared" si="9"/>
        <v>5</v>
      </c>
      <c r="AX34" s="13">
        <v>5</v>
      </c>
      <c r="AY34" s="16"/>
      <c r="AZ34" s="16">
        <v>1</v>
      </c>
      <c r="BA34" s="16"/>
      <c r="BB34" s="17">
        <f t="shared" si="10"/>
        <v>111</v>
      </c>
      <c r="BC34" s="18">
        <f>K34+V34+AF34+AN34</f>
        <v>134</v>
      </c>
      <c r="BD34" s="19">
        <f>Q34+Y34+AG34+AW34</f>
        <v>32</v>
      </c>
      <c r="BE34" s="20">
        <f t="shared" si="12"/>
        <v>17</v>
      </c>
      <c r="BF34" s="20">
        <f>D34-Q34-Y34</f>
        <v>75</v>
      </c>
      <c r="BG34" s="21">
        <f t="shared" si="13"/>
        <v>94</v>
      </c>
      <c r="BH34" s="21">
        <f>D34-BE34</f>
        <v>83</v>
      </c>
    </row>
    <row r="35" spans="1:60" s="22" customFormat="1" ht="45.95" customHeight="1" x14ac:dyDescent="0.2">
      <c r="A35" s="93"/>
      <c r="B35" s="23" t="s">
        <v>45</v>
      </c>
      <c r="C35" s="24">
        <v>140</v>
      </c>
      <c r="D35" s="24">
        <v>140</v>
      </c>
      <c r="E35" s="11">
        <v>70</v>
      </c>
      <c r="F35" s="12">
        <v>92</v>
      </c>
      <c r="G35" s="12">
        <v>60</v>
      </c>
      <c r="H35" s="12">
        <v>58</v>
      </c>
      <c r="I35" s="11">
        <v>41</v>
      </c>
      <c r="J35" s="11">
        <v>43</v>
      </c>
      <c r="K35" s="11">
        <f>SUM(G35:J35)</f>
        <v>202</v>
      </c>
      <c r="L35" s="11">
        <v>60</v>
      </c>
      <c r="M35" s="11">
        <v>12</v>
      </c>
      <c r="N35" s="11">
        <f t="shared" si="6"/>
        <v>72</v>
      </c>
      <c r="O35" s="12">
        <v>14</v>
      </c>
      <c r="P35" s="12">
        <v>5</v>
      </c>
      <c r="Q35" s="12">
        <f>SUM(N35:P35)</f>
        <v>91</v>
      </c>
      <c r="R35" s="13">
        <v>34</v>
      </c>
      <c r="S35" s="11">
        <v>19</v>
      </c>
      <c r="T35" s="11">
        <v>16</v>
      </c>
      <c r="U35" s="11">
        <v>26</v>
      </c>
      <c r="V35" s="11">
        <f t="shared" si="14"/>
        <v>42</v>
      </c>
      <c r="W35" s="11">
        <v>16</v>
      </c>
      <c r="X35" s="11">
        <v>3</v>
      </c>
      <c r="Y35" s="11">
        <f t="shared" si="19"/>
        <v>19</v>
      </c>
      <c r="Z35" s="13">
        <v>10</v>
      </c>
      <c r="AA35" s="11">
        <v>42</v>
      </c>
      <c r="AB35" s="11">
        <v>42</v>
      </c>
      <c r="AC35" s="14">
        <v>16</v>
      </c>
      <c r="AD35" s="14">
        <v>24</v>
      </c>
      <c r="AE35" s="14">
        <v>9</v>
      </c>
      <c r="AF35" s="14">
        <f t="shared" si="15"/>
        <v>49</v>
      </c>
      <c r="AG35" s="11">
        <v>18</v>
      </c>
      <c r="AH35" s="13">
        <v>15</v>
      </c>
      <c r="AI35" s="11">
        <v>28</v>
      </c>
      <c r="AJ35" s="11">
        <v>27</v>
      </c>
      <c r="AK35" s="14">
        <v>23</v>
      </c>
      <c r="AL35" s="25">
        <v>40</v>
      </c>
      <c r="AM35" s="25">
        <v>64</v>
      </c>
      <c r="AN35" s="16">
        <f>SUM(AK35:AM35)</f>
        <v>127</v>
      </c>
      <c r="AO35" s="16">
        <v>16</v>
      </c>
      <c r="AP35" s="16">
        <v>28</v>
      </c>
      <c r="AQ35" s="16">
        <v>44</v>
      </c>
      <c r="AR35" s="16">
        <f t="shared" si="8"/>
        <v>88</v>
      </c>
      <c r="AS35" s="16">
        <v>16</v>
      </c>
      <c r="AT35" s="16">
        <v>7</v>
      </c>
      <c r="AU35" s="16">
        <v>4</v>
      </c>
      <c r="AV35" s="16"/>
      <c r="AW35" s="16">
        <f t="shared" si="9"/>
        <v>27</v>
      </c>
      <c r="AX35" s="13">
        <v>21</v>
      </c>
      <c r="AY35" s="16">
        <v>28</v>
      </c>
      <c r="AZ35" s="16">
        <v>22</v>
      </c>
      <c r="BA35" s="16"/>
      <c r="BB35" s="17">
        <f t="shared" si="10"/>
        <v>180</v>
      </c>
      <c r="BC35" s="18">
        <f>K35+V35+AF35+AN35</f>
        <v>420</v>
      </c>
      <c r="BD35" s="19">
        <f>Q35+Y35+AG35+AW35</f>
        <v>155</v>
      </c>
      <c r="BE35" s="20">
        <f t="shared" si="12"/>
        <v>130</v>
      </c>
      <c r="BF35" s="20">
        <f>D35-Q35-Y35</f>
        <v>30</v>
      </c>
      <c r="BG35" s="21">
        <f t="shared" si="13"/>
        <v>50</v>
      </c>
      <c r="BH35" s="21">
        <f>D35-BE35</f>
        <v>10</v>
      </c>
    </row>
    <row r="36" spans="1:60" s="22" customFormat="1" ht="45.95" customHeight="1" x14ac:dyDescent="0.2">
      <c r="A36" s="93"/>
      <c r="B36" s="38" t="s">
        <v>68</v>
      </c>
      <c r="C36" s="27">
        <v>100</v>
      </c>
      <c r="D36" s="27">
        <v>100</v>
      </c>
      <c r="E36" s="11">
        <v>50</v>
      </c>
      <c r="F36" s="12">
        <v>50</v>
      </c>
      <c r="G36" s="12">
        <v>8</v>
      </c>
      <c r="H36" s="12">
        <v>20</v>
      </c>
      <c r="I36" s="11">
        <v>31</v>
      </c>
      <c r="J36" s="11">
        <v>11</v>
      </c>
      <c r="K36" s="11">
        <f>SUM(G36:J36)</f>
        <v>70</v>
      </c>
      <c r="L36" s="11">
        <v>8</v>
      </c>
      <c r="M36" s="11">
        <v>8</v>
      </c>
      <c r="N36" s="11">
        <f t="shared" si="6"/>
        <v>16</v>
      </c>
      <c r="O36" s="12">
        <v>3</v>
      </c>
      <c r="P36" s="12">
        <v>1</v>
      </c>
      <c r="Q36" s="12">
        <f>SUM(N36:P36)</f>
        <v>20</v>
      </c>
      <c r="R36" s="13">
        <v>5</v>
      </c>
      <c r="S36" s="11">
        <v>15</v>
      </c>
      <c r="T36" s="11">
        <v>14</v>
      </c>
      <c r="U36" s="11">
        <v>9</v>
      </c>
      <c r="V36" s="11">
        <f t="shared" si="14"/>
        <v>23</v>
      </c>
      <c r="W36" s="11">
        <v>14</v>
      </c>
      <c r="X36" s="11">
        <v>1</v>
      </c>
      <c r="Y36" s="11">
        <f t="shared" si="19"/>
        <v>15</v>
      </c>
      <c r="Z36" s="13">
        <v>10</v>
      </c>
      <c r="AA36" s="11">
        <v>30</v>
      </c>
      <c r="AB36" s="11">
        <v>30</v>
      </c>
      <c r="AC36" s="14">
        <v>2</v>
      </c>
      <c r="AD36" s="14">
        <v>8</v>
      </c>
      <c r="AE36" s="14">
        <v>2</v>
      </c>
      <c r="AF36" s="14">
        <f t="shared" si="15"/>
        <v>12</v>
      </c>
      <c r="AG36" s="11">
        <v>3</v>
      </c>
      <c r="AH36" s="13">
        <v>1</v>
      </c>
      <c r="AI36" s="11">
        <v>20</v>
      </c>
      <c r="AJ36" s="11">
        <v>20</v>
      </c>
      <c r="AK36" s="14">
        <v>1</v>
      </c>
      <c r="AL36" s="25">
        <v>14</v>
      </c>
      <c r="AM36" s="25">
        <v>25</v>
      </c>
      <c r="AN36" s="16">
        <f>SUM(AK36:AM36)</f>
        <v>40</v>
      </c>
      <c r="AO36" s="16">
        <v>1</v>
      </c>
      <c r="AP36" s="16">
        <v>12</v>
      </c>
      <c r="AQ36" s="16">
        <v>17</v>
      </c>
      <c r="AR36" s="16">
        <f t="shared" si="8"/>
        <v>30</v>
      </c>
      <c r="AS36" s="16">
        <v>1</v>
      </c>
      <c r="AT36" s="16">
        <v>3</v>
      </c>
      <c r="AU36" s="16">
        <v>2</v>
      </c>
      <c r="AV36" s="16">
        <v>1</v>
      </c>
      <c r="AW36" s="16">
        <f t="shared" si="9"/>
        <v>7</v>
      </c>
      <c r="AX36" s="13">
        <v>5</v>
      </c>
      <c r="AY36" s="16">
        <v>7</v>
      </c>
      <c r="AZ36" s="16">
        <v>1</v>
      </c>
      <c r="BA36" s="16"/>
      <c r="BB36" s="17">
        <f t="shared" si="10"/>
        <v>115</v>
      </c>
      <c r="BC36" s="18">
        <f>K36+V36+AF36+AN36</f>
        <v>145</v>
      </c>
      <c r="BD36" s="19">
        <f>Q36+Y36+AG36+AW36</f>
        <v>45</v>
      </c>
      <c r="BE36" s="20">
        <f t="shared" si="12"/>
        <v>29</v>
      </c>
      <c r="BF36" s="20">
        <f>D36-Q36-Y36</f>
        <v>65</v>
      </c>
      <c r="BG36" s="21">
        <f t="shared" si="13"/>
        <v>86</v>
      </c>
      <c r="BH36" s="21">
        <f>D36-BE36</f>
        <v>71</v>
      </c>
    </row>
    <row r="37" spans="1:60" s="34" customFormat="1" ht="45.95" customHeight="1" thickBot="1" x14ac:dyDescent="0.25">
      <c r="A37" s="104"/>
      <c r="B37" s="30" t="s">
        <v>28</v>
      </c>
      <c r="C37" s="27">
        <v>240</v>
      </c>
      <c r="D37" s="27">
        <v>240</v>
      </c>
      <c r="E37" s="11">
        <v>120</v>
      </c>
      <c r="F37" s="12">
        <v>140</v>
      </c>
      <c r="G37" s="26">
        <v>121</v>
      </c>
      <c r="H37" s="12">
        <v>157</v>
      </c>
      <c r="I37" s="11">
        <v>89</v>
      </c>
      <c r="J37" s="11">
        <v>66</v>
      </c>
      <c r="K37" s="11">
        <f>SUM(G37:J37)</f>
        <v>433</v>
      </c>
      <c r="L37" s="11">
        <v>121</v>
      </c>
      <c r="M37" s="11">
        <v>9</v>
      </c>
      <c r="N37" s="11">
        <f t="shared" si="6"/>
        <v>130</v>
      </c>
      <c r="O37" s="12">
        <v>10</v>
      </c>
      <c r="P37" s="12"/>
      <c r="Q37" s="12">
        <f>SUM(N37:P37)</f>
        <v>140</v>
      </c>
      <c r="R37" s="13">
        <v>37</v>
      </c>
      <c r="S37" s="11">
        <v>44</v>
      </c>
      <c r="T37" s="11">
        <v>33</v>
      </c>
      <c r="U37" s="11">
        <v>45</v>
      </c>
      <c r="V37" s="11">
        <f t="shared" si="14"/>
        <v>78</v>
      </c>
      <c r="W37" s="11">
        <v>31</v>
      </c>
      <c r="X37" s="11">
        <v>13</v>
      </c>
      <c r="Y37" s="11">
        <f t="shared" si="19"/>
        <v>44</v>
      </c>
      <c r="Z37" s="13">
        <v>21</v>
      </c>
      <c r="AA37" s="11">
        <v>72</v>
      </c>
      <c r="AB37" s="11">
        <v>72</v>
      </c>
      <c r="AC37" s="14">
        <v>25</v>
      </c>
      <c r="AD37" s="14">
        <v>34</v>
      </c>
      <c r="AE37" s="14">
        <v>15</v>
      </c>
      <c r="AF37" s="14">
        <f t="shared" si="15"/>
        <v>74</v>
      </c>
      <c r="AG37" s="11">
        <v>22</v>
      </c>
      <c r="AH37" s="13">
        <v>14</v>
      </c>
      <c r="AI37" s="11">
        <v>48</v>
      </c>
      <c r="AJ37" s="11">
        <v>48</v>
      </c>
      <c r="AK37" s="28">
        <v>35</v>
      </c>
      <c r="AL37" s="29">
        <v>116</v>
      </c>
      <c r="AM37" s="29">
        <v>240</v>
      </c>
      <c r="AN37" s="16">
        <f>SUM(AK37:AM37)</f>
        <v>391</v>
      </c>
      <c r="AO37" s="16">
        <v>26</v>
      </c>
      <c r="AP37" s="39">
        <v>73</v>
      </c>
      <c r="AQ37" s="39">
        <v>140</v>
      </c>
      <c r="AR37" s="16">
        <f t="shared" si="8"/>
        <v>239</v>
      </c>
      <c r="AS37" s="16">
        <v>26</v>
      </c>
      <c r="AT37" s="16">
        <v>14</v>
      </c>
      <c r="AU37" s="16">
        <v>3</v>
      </c>
      <c r="AV37" s="16"/>
      <c r="AW37" s="16">
        <f t="shared" si="9"/>
        <v>43</v>
      </c>
      <c r="AX37" s="13">
        <v>35</v>
      </c>
      <c r="AY37" s="16"/>
      <c r="AZ37" s="16">
        <v>2</v>
      </c>
      <c r="BA37" s="16"/>
      <c r="BB37" s="17">
        <f t="shared" si="10"/>
        <v>304</v>
      </c>
      <c r="BC37" s="18">
        <f>K37+V37+AF37+AN37</f>
        <v>976</v>
      </c>
      <c r="BD37" s="19">
        <f>Q37+Y37+AG37+AW37</f>
        <v>249</v>
      </c>
      <c r="BE37" s="20">
        <f t="shared" si="12"/>
        <v>109</v>
      </c>
      <c r="BF37" s="20">
        <f>D37-Q37-Y37</f>
        <v>56</v>
      </c>
      <c r="BG37" s="21">
        <f t="shared" si="13"/>
        <v>195</v>
      </c>
      <c r="BH37" s="21">
        <f>D37-BE37</f>
        <v>131</v>
      </c>
    </row>
    <row r="38" spans="1:60" s="34" customFormat="1" ht="45.95" customHeight="1" thickBot="1" x14ac:dyDescent="0.25">
      <c r="A38" s="101" t="s">
        <v>13</v>
      </c>
      <c r="B38" s="102"/>
      <c r="C38" s="31">
        <f>SUM(C34:C37)</f>
        <v>580</v>
      </c>
      <c r="D38" s="31">
        <f t="shared" ref="D38:BH38" si="29">SUM(D34:D37)</f>
        <v>580</v>
      </c>
      <c r="E38" s="31">
        <f t="shared" si="29"/>
        <v>290</v>
      </c>
      <c r="F38" s="31">
        <f t="shared" si="29"/>
        <v>332</v>
      </c>
      <c r="G38" s="31">
        <f t="shared" si="29"/>
        <v>196</v>
      </c>
      <c r="H38" s="31">
        <f t="shared" si="29"/>
        <v>252</v>
      </c>
      <c r="I38" s="31">
        <f t="shared" si="29"/>
        <v>197</v>
      </c>
      <c r="J38" s="31">
        <f t="shared" si="29"/>
        <v>134</v>
      </c>
      <c r="K38" s="31">
        <f t="shared" si="29"/>
        <v>779</v>
      </c>
      <c r="L38" s="31">
        <f t="shared" si="29"/>
        <v>196</v>
      </c>
      <c r="M38" s="31">
        <f t="shared" si="29"/>
        <v>32</v>
      </c>
      <c r="N38" s="31">
        <f t="shared" si="29"/>
        <v>228</v>
      </c>
      <c r="O38" s="40">
        <f t="shared" si="29"/>
        <v>30</v>
      </c>
      <c r="P38" s="40">
        <f t="shared" si="29"/>
        <v>7</v>
      </c>
      <c r="Q38" s="40">
        <f t="shared" si="29"/>
        <v>265</v>
      </c>
      <c r="R38" s="40">
        <f t="shared" si="29"/>
        <v>80</v>
      </c>
      <c r="S38" s="40">
        <f t="shared" si="29"/>
        <v>89</v>
      </c>
      <c r="T38" s="40">
        <f t="shared" si="29"/>
        <v>74</v>
      </c>
      <c r="U38" s="40">
        <f t="shared" si="29"/>
        <v>83</v>
      </c>
      <c r="V38" s="40">
        <f t="shared" si="29"/>
        <v>157</v>
      </c>
      <c r="W38" s="40">
        <f t="shared" si="29"/>
        <v>72</v>
      </c>
      <c r="X38" s="40">
        <f t="shared" si="29"/>
        <v>17</v>
      </c>
      <c r="Y38" s="40">
        <f t="shared" si="29"/>
        <v>89</v>
      </c>
      <c r="Z38" s="40">
        <f t="shared" si="29"/>
        <v>46</v>
      </c>
      <c r="AA38" s="40">
        <f t="shared" si="29"/>
        <v>174</v>
      </c>
      <c r="AB38" s="40">
        <f t="shared" si="29"/>
        <v>174</v>
      </c>
      <c r="AC38" s="40">
        <f t="shared" si="29"/>
        <v>44</v>
      </c>
      <c r="AD38" s="40">
        <f t="shared" si="29"/>
        <v>68</v>
      </c>
      <c r="AE38" s="40">
        <f t="shared" si="29"/>
        <v>27</v>
      </c>
      <c r="AF38" s="40">
        <f t="shared" si="29"/>
        <v>139</v>
      </c>
      <c r="AG38" s="40">
        <f t="shared" si="29"/>
        <v>45</v>
      </c>
      <c r="AH38" s="40">
        <v>32</v>
      </c>
      <c r="AI38" s="40">
        <f t="shared" si="29"/>
        <v>116</v>
      </c>
      <c r="AJ38" s="40">
        <f t="shared" si="29"/>
        <v>115</v>
      </c>
      <c r="AK38" s="40">
        <f t="shared" si="29"/>
        <v>64</v>
      </c>
      <c r="AL38" s="40">
        <f t="shared" si="29"/>
        <v>177</v>
      </c>
      <c r="AM38" s="40">
        <f t="shared" si="29"/>
        <v>359</v>
      </c>
      <c r="AN38" s="40">
        <f t="shared" si="29"/>
        <v>600</v>
      </c>
      <c r="AO38" s="40">
        <f t="shared" si="29"/>
        <v>47</v>
      </c>
      <c r="AP38" s="31">
        <f t="shared" si="29"/>
        <v>117</v>
      </c>
      <c r="AQ38" s="31">
        <f t="shared" si="29"/>
        <v>221</v>
      </c>
      <c r="AR38" s="40">
        <f t="shared" si="29"/>
        <v>385</v>
      </c>
      <c r="AS38" s="40">
        <f t="shared" si="29"/>
        <v>47</v>
      </c>
      <c r="AT38" s="40">
        <f t="shared" si="29"/>
        <v>25</v>
      </c>
      <c r="AU38" s="40">
        <f t="shared" si="29"/>
        <v>9</v>
      </c>
      <c r="AV38" s="40">
        <f t="shared" si="29"/>
        <v>1</v>
      </c>
      <c r="AW38" s="40">
        <f t="shared" si="29"/>
        <v>82</v>
      </c>
      <c r="AX38" s="40">
        <f t="shared" si="29"/>
        <v>66</v>
      </c>
      <c r="AY38" s="40">
        <f t="shared" si="29"/>
        <v>35</v>
      </c>
      <c r="AZ38" s="40">
        <f t="shared" si="29"/>
        <v>26</v>
      </c>
      <c r="BA38" s="40">
        <f t="shared" si="29"/>
        <v>0</v>
      </c>
      <c r="BB38" s="40">
        <f t="shared" si="29"/>
        <v>710</v>
      </c>
      <c r="BC38" s="41">
        <f t="shared" si="29"/>
        <v>1675</v>
      </c>
      <c r="BD38" s="31">
        <f t="shared" si="29"/>
        <v>481</v>
      </c>
      <c r="BE38" s="42">
        <f t="shared" si="29"/>
        <v>285</v>
      </c>
      <c r="BF38" s="42">
        <f t="shared" si="29"/>
        <v>226</v>
      </c>
      <c r="BG38" s="42">
        <f t="shared" si="29"/>
        <v>425</v>
      </c>
      <c r="BH38" s="42">
        <f t="shared" si="29"/>
        <v>295</v>
      </c>
    </row>
    <row r="39" spans="1:60" s="22" customFormat="1" ht="45.95" customHeight="1" thickBot="1" x14ac:dyDescent="0.25">
      <c r="A39" s="105" t="s">
        <v>17</v>
      </c>
      <c r="B39" s="106"/>
      <c r="C39" s="43">
        <f t="shared" ref="C39:BH39" si="30">C16+C29+C33+C38</f>
        <v>4560</v>
      </c>
      <c r="D39" s="43">
        <f t="shared" si="30"/>
        <v>4800</v>
      </c>
      <c r="E39" s="43">
        <f t="shared" si="30"/>
        <v>2280</v>
      </c>
      <c r="F39" s="43">
        <f t="shared" si="30"/>
        <v>2693</v>
      </c>
      <c r="G39" s="43">
        <f t="shared" si="30"/>
        <v>2477</v>
      </c>
      <c r="H39" s="43">
        <f t="shared" si="30"/>
        <v>2477</v>
      </c>
      <c r="I39" s="43">
        <f t="shared" si="30"/>
        <v>1454</v>
      </c>
      <c r="J39" s="43">
        <f t="shared" si="30"/>
        <v>1454</v>
      </c>
      <c r="K39" s="43">
        <f t="shared" si="30"/>
        <v>7862</v>
      </c>
      <c r="L39" s="43">
        <f t="shared" si="30"/>
        <v>1872</v>
      </c>
      <c r="M39" s="43">
        <f t="shared" si="30"/>
        <v>297</v>
      </c>
      <c r="N39" s="43">
        <f t="shared" si="30"/>
        <v>2169</v>
      </c>
      <c r="O39" s="43">
        <f t="shared" si="30"/>
        <v>126</v>
      </c>
      <c r="P39" s="43">
        <f t="shared" si="30"/>
        <v>90</v>
      </c>
      <c r="Q39" s="43">
        <f t="shared" si="30"/>
        <v>2385</v>
      </c>
      <c r="R39" s="43">
        <f t="shared" si="30"/>
        <v>952</v>
      </c>
      <c r="S39" s="43">
        <f t="shared" si="30"/>
        <v>853</v>
      </c>
      <c r="T39" s="43">
        <f t="shared" si="30"/>
        <v>1067</v>
      </c>
      <c r="U39" s="43">
        <f t="shared" si="30"/>
        <v>970</v>
      </c>
      <c r="V39" s="43">
        <f t="shared" si="30"/>
        <v>2037</v>
      </c>
      <c r="W39" s="43">
        <f t="shared" si="30"/>
        <v>757</v>
      </c>
      <c r="X39" s="43">
        <f t="shared" si="30"/>
        <v>96</v>
      </c>
      <c r="Y39" s="43">
        <f t="shared" si="30"/>
        <v>853</v>
      </c>
      <c r="Z39" s="43">
        <f t="shared" si="30"/>
        <v>505</v>
      </c>
      <c r="AA39" s="43">
        <f t="shared" si="30"/>
        <v>1368</v>
      </c>
      <c r="AB39" s="43">
        <f t="shared" si="30"/>
        <v>1579</v>
      </c>
      <c r="AC39" s="43">
        <f t="shared" si="30"/>
        <v>1102</v>
      </c>
      <c r="AD39" s="43">
        <f t="shared" si="30"/>
        <v>1075</v>
      </c>
      <c r="AE39" s="43">
        <f t="shared" si="30"/>
        <v>337</v>
      </c>
      <c r="AF39" s="43">
        <f t="shared" si="30"/>
        <v>2514</v>
      </c>
      <c r="AG39" s="43">
        <f t="shared" si="30"/>
        <v>1048</v>
      </c>
      <c r="AH39" s="43">
        <f t="shared" si="30"/>
        <v>821</v>
      </c>
      <c r="AI39" s="43">
        <f t="shared" si="30"/>
        <v>912</v>
      </c>
      <c r="AJ39" s="43">
        <f t="shared" si="30"/>
        <v>998</v>
      </c>
      <c r="AK39" s="43">
        <f t="shared" si="30"/>
        <v>1205</v>
      </c>
      <c r="AL39" s="43">
        <f t="shared" si="30"/>
        <v>1099</v>
      </c>
      <c r="AM39" s="43">
        <f t="shared" si="30"/>
        <v>934</v>
      </c>
      <c r="AN39" s="43">
        <f t="shared" si="30"/>
        <v>3238</v>
      </c>
      <c r="AO39" s="43">
        <f t="shared" si="30"/>
        <v>794</v>
      </c>
      <c r="AP39" s="43">
        <f t="shared" si="30"/>
        <v>715</v>
      </c>
      <c r="AQ39" s="43">
        <f t="shared" si="30"/>
        <v>617</v>
      </c>
      <c r="AR39" s="43">
        <f t="shared" si="30"/>
        <v>2126</v>
      </c>
      <c r="AS39" s="43">
        <f t="shared" si="30"/>
        <v>650</v>
      </c>
      <c r="AT39" s="43">
        <f t="shared" si="30"/>
        <v>108</v>
      </c>
      <c r="AU39" s="43">
        <f t="shared" si="30"/>
        <v>23</v>
      </c>
      <c r="AV39" s="43">
        <f t="shared" si="30"/>
        <v>10</v>
      </c>
      <c r="AW39" s="43">
        <f t="shared" si="30"/>
        <v>791</v>
      </c>
      <c r="AX39" s="43">
        <f t="shared" si="30"/>
        <v>648</v>
      </c>
      <c r="AY39" s="43">
        <f t="shared" si="30"/>
        <v>55</v>
      </c>
      <c r="AZ39" s="43">
        <f t="shared" si="30"/>
        <v>34</v>
      </c>
      <c r="BA39" s="43">
        <f t="shared" si="30"/>
        <v>20</v>
      </c>
      <c r="BB39" s="43">
        <f t="shared" si="30"/>
        <v>6123</v>
      </c>
      <c r="BC39" s="43">
        <f t="shared" si="30"/>
        <v>15547</v>
      </c>
      <c r="BD39" s="43">
        <f t="shared" si="30"/>
        <v>5077</v>
      </c>
      <c r="BE39" s="44">
        <f t="shared" si="30"/>
        <v>3035</v>
      </c>
      <c r="BF39" s="44">
        <f t="shared" si="30"/>
        <v>1562</v>
      </c>
      <c r="BG39" s="44">
        <f t="shared" si="30"/>
        <v>3067</v>
      </c>
      <c r="BH39" s="44">
        <f t="shared" si="30"/>
        <v>1765</v>
      </c>
    </row>
    <row r="41" spans="1:60" ht="72" customHeight="1" x14ac:dyDescent="0.2">
      <c r="A41" s="107" t="s">
        <v>84</v>
      </c>
      <c r="B41" s="107"/>
      <c r="C41" s="59"/>
      <c r="D41" s="59"/>
      <c r="E41" s="59"/>
      <c r="F41" s="59"/>
      <c r="G41" s="59"/>
    </row>
    <row r="43" spans="1:60" ht="34.9" customHeight="1" x14ac:dyDescent="0.2">
      <c r="A43" s="45" t="s">
        <v>76</v>
      </c>
      <c r="B43" s="46"/>
      <c r="C43" s="4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AX43" s="49" t="s">
        <v>48</v>
      </c>
    </row>
    <row r="44" spans="1:60" ht="34.9" customHeight="1" x14ac:dyDescent="0.45">
      <c r="A44" s="51" t="s">
        <v>74</v>
      </c>
      <c r="B44" s="46"/>
      <c r="C44" s="4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AX44" s="49" t="s">
        <v>33</v>
      </c>
    </row>
    <row r="45" spans="1:60" ht="33" customHeight="1" x14ac:dyDescent="0.45">
      <c r="A45" s="1" t="s">
        <v>79</v>
      </c>
      <c r="B45" s="46"/>
      <c r="C45" s="4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AX45" s="49"/>
    </row>
    <row r="46" spans="1:60" ht="37.5" customHeight="1" x14ac:dyDescent="0.45">
      <c r="A46" s="51"/>
      <c r="B46" s="46"/>
      <c r="C46" s="4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AX46" s="49"/>
    </row>
    <row r="47" spans="1:60" ht="34.9" customHeight="1" x14ac:dyDescent="0.45">
      <c r="A47" s="51" t="s">
        <v>75</v>
      </c>
      <c r="B47" s="46"/>
      <c r="C47" s="52"/>
      <c r="D47" s="52"/>
      <c r="E47" s="53"/>
      <c r="F47" s="53"/>
      <c r="G47" s="53"/>
      <c r="H47" s="48"/>
      <c r="I47" s="48"/>
      <c r="J47" s="48"/>
      <c r="K47" s="48"/>
      <c r="L47" s="48"/>
      <c r="M47" s="48"/>
      <c r="N47" s="48"/>
      <c r="O47" s="48"/>
      <c r="P47" s="54"/>
      <c r="Q47" s="48"/>
      <c r="R47" s="48"/>
      <c r="S47" s="48"/>
      <c r="T47" s="48"/>
      <c r="U47" s="48"/>
      <c r="AX47" s="55" t="s">
        <v>34</v>
      </c>
    </row>
    <row r="48" spans="1:60" ht="34.9" customHeight="1" x14ac:dyDescent="0.45">
      <c r="A48" s="1" t="s">
        <v>80</v>
      </c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AX48" s="55" t="s">
        <v>38</v>
      </c>
    </row>
    <row r="49" spans="1:60" ht="49.9" customHeight="1" x14ac:dyDescent="0.45">
      <c r="A49" s="51"/>
      <c r="B49" s="56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60" ht="49.9" customHeight="1" x14ac:dyDescent="0.2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AT50" s="22"/>
    </row>
    <row r="51" spans="1:60" s="57" customFormat="1" ht="49.9" customHeight="1" x14ac:dyDescent="0.2">
      <c r="A51" s="107" t="s">
        <v>77</v>
      </c>
      <c r="B51" s="10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50"/>
      <c r="BH51" s="50"/>
    </row>
    <row r="52" spans="1:60" s="57" customFormat="1" ht="49.9" customHeight="1" x14ac:dyDescent="0.2">
      <c r="A52" s="58" t="s">
        <v>85</v>
      </c>
      <c r="B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50"/>
      <c r="BH52" s="50"/>
    </row>
    <row r="53" spans="1:60" ht="113.25" customHeight="1" x14ac:dyDescent="0.2">
      <c r="A53" s="100" t="s">
        <v>86</v>
      </c>
      <c r="B53" s="100"/>
      <c r="C53" s="100"/>
      <c r="D53" s="100"/>
      <c r="E53" s="100"/>
      <c r="F53" s="100"/>
      <c r="G53" s="100"/>
      <c r="H53" s="100"/>
      <c r="I53" s="100"/>
    </row>
  </sheetData>
  <mergeCells count="54">
    <mergeCell ref="A53:I53"/>
    <mergeCell ref="A16:B16"/>
    <mergeCell ref="A17:A28"/>
    <mergeCell ref="A29:B29"/>
    <mergeCell ref="A30:A32"/>
    <mergeCell ref="A33:B33"/>
    <mergeCell ref="A34:A37"/>
    <mergeCell ref="A38:B38"/>
    <mergeCell ref="A39:B39"/>
    <mergeCell ref="A41:B41"/>
    <mergeCell ref="A50:P50"/>
    <mergeCell ref="A51:B51"/>
    <mergeCell ref="A8:A15"/>
    <mergeCell ref="S6:S7"/>
    <mergeCell ref="T6:V6"/>
    <mergeCell ref="W6:Y6"/>
    <mergeCell ref="Z6:Z7"/>
    <mergeCell ref="E6:E7"/>
    <mergeCell ref="F6:F7"/>
    <mergeCell ref="G6:J6"/>
    <mergeCell ref="K6:K7"/>
    <mergeCell ref="L6:P6"/>
    <mergeCell ref="Q6:Q7"/>
    <mergeCell ref="R6:R7"/>
    <mergeCell ref="BH5:BH7"/>
    <mergeCell ref="AA5:AH5"/>
    <mergeCell ref="AI5:AX5"/>
    <mergeCell ref="AY5:AY7"/>
    <mergeCell ref="AZ5:AZ7"/>
    <mergeCell ref="BA5:BA7"/>
    <mergeCell ref="BB5:BE6"/>
    <mergeCell ref="AC6:AF6"/>
    <mergeCell ref="AG6:AG7"/>
    <mergeCell ref="AH6:AH7"/>
    <mergeCell ref="AI6:AI7"/>
    <mergeCell ref="AJ6:AJ7"/>
    <mergeCell ref="AK6:AN6"/>
    <mergeCell ref="AO6:AR6"/>
    <mergeCell ref="AS6:AW6"/>
    <mergeCell ref="AX6:AX7"/>
    <mergeCell ref="A1:BG1"/>
    <mergeCell ref="A2:BG2"/>
    <mergeCell ref="A3:BG3"/>
    <mergeCell ref="A4:BG4"/>
    <mergeCell ref="A5:A7"/>
    <mergeCell ref="B5:B7"/>
    <mergeCell ref="C5:C7"/>
    <mergeCell ref="D5:D7"/>
    <mergeCell ref="E5:R5"/>
    <mergeCell ref="S5:Z5"/>
    <mergeCell ref="AA6:AA7"/>
    <mergeCell ref="AB6:AB7"/>
    <mergeCell ref="BF5:BF7"/>
    <mergeCell ref="BG5:BG7"/>
  </mergeCells>
  <printOptions horizontalCentered="1" verticalCentered="1"/>
  <pageMargins left="0" right="0" top="0.13" bottom="0" header="0" footer="0"/>
  <pageSetup paperSize="9" scale="33" fitToHeight="33" orientation="landscape" horizontalDpi="4294967293" verticalDpi="4294967293" r:id="rId1"/>
  <rowBreaks count="1" manualBreakCount="1">
    <brk id="39" max="45" man="1"/>
  </rowBreaks>
  <colBreaks count="1" manualBreakCount="1">
    <brk id="56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Rekapitulasi OKKKKK TNP D3 OKK</vt:lpstr>
      <vt:lpstr>'Rekapitulasi OKKKKK TNP D3 OKK'!Print_Area</vt:lpstr>
    </vt:vector>
  </TitlesOfParts>
  <Company>IAIN Antasari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ABDEE #16</dc:creator>
  <cp:lastModifiedBy>Lenovo</cp:lastModifiedBy>
  <cp:lastPrinted>2018-01-17T06:00:48Z</cp:lastPrinted>
  <dcterms:created xsi:type="dcterms:W3CDTF">2012-07-23T03:19:19Z</dcterms:created>
  <dcterms:modified xsi:type="dcterms:W3CDTF">2025-06-12T02:22:13Z</dcterms:modified>
</cp:coreProperties>
</file>